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rya.Fedorova\Desktop\"/>
    </mc:Choice>
  </mc:AlternateContent>
  <bookViews>
    <workbookView xWindow="0" yWindow="0" windowWidth="28800" windowHeight="12435" firstSheet="1" activeTab="4"/>
  </bookViews>
  <sheets>
    <sheet name="Country" sheetId="33" state="hidden" r:id="rId1"/>
    <sheet name="READ ME" sheetId="56" r:id="rId2"/>
    <sheet name="Sector classification " sheetId="55" r:id="rId3"/>
    <sheet name="8D-ARCHITECTS" sheetId="47" r:id="rId4"/>
    <sheet name="8E-CIVIL ENGINEERS" sheetId="48" r:id="rId5"/>
    <sheet name="Database_n" sheetId="50" state="hidden" r:id="rId6"/>
    <sheet name="Lists" sheetId="52" state="hidden" r:id="rId7"/>
    <sheet name="Conditions" sheetId="53" state="hidden" r:id="rId8"/>
  </sheets>
  <externalReferences>
    <externalReference r:id="rId9"/>
  </externalReferences>
  <definedNames>
    <definedName name="_xlnm._FilterDatabase" localSheetId="3" hidden="1">'8D-ARCHITECTS'!$A$4:$Y$72</definedName>
    <definedName name="_xlnm._FilterDatabase" localSheetId="4" hidden="1">'8E-CIVIL ENGINEERS'!$A$4:$AB$71</definedName>
    <definedName name="_xlnm._FilterDatabase" localSheetId="5" hidden="1">Database_n!$A$1:$G$348</definedName>
    <definedName name="ECO_A">Lists!$A$2:$A$3</definedName>
    <definedName name="ECO_AA">Lists!$AA$2:$AA$6</definedName>
    <definedName name="ECO_AB">Lists!$AB$2:$AB$6</definedName>
    <definedName name="ECO_AC">Lists!$AC$2:$AC$6</definedName>
    <definedName name="ECO_AD">Lists!$AD$2:$AD$6</definedName>
    <definedName name="ECO_AE">Lists!$AE$2:$AE$6</definedName>
    <definedName name="ECO_AF">Lists!$AF$2:$AF$6</definedName>
    <definedName name="ECO_AG">Lists!$AG$2:$AG$6</definedName>
    <definedName name="ECO_AH">Lists!$AH$2:$AH$6</definedName>
    <definedName name="ECO_AI">Lists!$AI$2:$AI$6</definedName>
    <definedName name="ECO_AJ">Lists!$AJ$2:$AJ$6</definedName>
    <definedName name="ECO_AK">Lists!$AK$2:$AK$6</definedName>
    <definedName name="ECO_AL">Lists!$AL$2:$AL$6</definedName>
    <definedName name="ECO_B">Lists!$B$2:$B$4</definedName>
    <definedName name="ECO_D">Lists!$D$2:$D$5</definedName>
    <definedName name="ECO_E">Lists!$E$2:$E$5</definedName>
    <definedName name="ECO_F">Lists!$F$2:$F$3</definedName>
    <definedName name="ECO_G">Lists!$G$2:$G$4</definedName>
    <definedName name="ECO_H">Lists!$H$2:$H$3</definedName>
    <definedName name="ECO_I">Lists!$I$2:$I$3</definedName>
    <definedName name="ECO_J">Lists!$J$2:$J$7</definedName>
    <definedName name="ECO_K">Lists!$K$2:$K$5</definedName>
    <definedName name="ECO_L">Lists!$L$2:$L$6</definedName>
    <definedName name="ECO_M">Lists!$M$2:$M$5</definedName>
    <definedName name="ECO_N">Lists!$N$2:$N$6</definedName>
    <definedName name="ECO_O">Lists!$O$2:$O$4</definedName>
    <definedName name="ECO_P">Lists!$P$2:$P$5</definedName>
    <definedName name="ECO_Q">Lists!$Q$2:$Q$3</definedName>
    <definedName name="ECO_S">Lists!$S$2:$S$4</definedName>
  </definedNames>
  <calcPr calcId="152511"/>
</workbook>
</file>

<file path=xl/calcChain.xml><?xml version="1.0" encoding="utf-8"?>
<calcChain xmlns="http://schemas.openxmlformats.org/spreadsheetml/2006/main">
  <c r="I3" i="53" l="1"/>
  <c r="I1" i="53" s="1"/>
  <c r="G5" i="53" l="1"/>
  <c r="G15" i="53"/>
  <c r="G25" i="53"/>
  <c r="M25" i="53"/>
  <c r="M15" i="53"/>
  <c r="M5" i="53"/>
  <c r="Y5" i="53"/>
  <c r="S5" i="53"/>
  <c r="Y15" i="53"/>
  <c r="S15" i="53"/>
  <c r="S25" i="53"/>
  <c r="Y25" i="53"/>
  <c r="AE25" i="53"/>
  <c r="AK25" i="53"/>
  <c r="AK15" i="53"/>
  <c r="AE15" i="53"/>
  <c r="AE5" i="53"/>
  <c r="AK5" i="53"/>
  <c r="AK3" i="53"/>
  <c r="AE3" i="53"/>
  <c r="AK4" i="53"/>
  <c r="AK14" i="53"/>
  <c r="AK24" i="53"/>
  <c r="AE24" i="53"/>
  <c r="AE14" i="53"/>
  <c r="AE4" i="53"/>
  <c r="Y4" i="53"/>
  <c r="Y14" i="53"/>
  <c r="Y24" i="53"/>
  <c r="S24" i="53"/>
  <c r="S14" i="53"/>
  <c r="S4" i="53"/>
  <c r="M4" i="53"/>
  <c r="M14" i="53"/>
  <c r="M24" i="53"/>
  <c r="G24" i="53"/>
  <c r="G14" i="53"/>
  <c r="G4" i="53"/>
  <c r="R3" i="53"/>
  <c r="X3" i="53"/>
  <c r="AD3" i="53"/>
  <c r="AJ3" i="53"/>
  <c r="AJ1" i="53" s="1"/>
  <c r="AJ13" i="53"/>
  <c r="AJ4" i="53"/>
  <c r="AD4" i="53"/>
  <c r="X4" i="53"/>
  <c r="R4" i="53"/>
  <c r="L4" i="53"/>
  <c r="F4" i="53"/>
  <c r="L14" i="53"/>
  <c r="L3" i="53"/>
  <c r="L13" i="53"/>
  <c r="AK23" i="53"/>
  <c r="AK13" i="53"/>
  <c r="AE23" i="53"/>
  <c r="AE13" i="53"/>
  <c r="G3" i="53"/>
  <c r="M3" i="53"/>
  <c r="M1" i="53" s="1"/>
  <c r="S3" i="53"/>
  <c r="Y3" i="53"/>
  <c r="Y1" i="53" s="1"/>
  <c r="Y23" i="53"/>
  <c r="Y21" i="53" s="1"/>
  <c r="Y13" i="53"/>
  <c r="M23" i="53"/>
  <c r="M21" i="53" s="1"/>
  <c r="M13" i="53"/>
  <c r="S23" i="53"/>
  <c r="S13" i="53"/>
  <c r="G23" i="53"/>
  <c r="G13" i="53"/>
  <c r="F24" i="53"/>
  <c r="F14" i="53"/>
  <c r="L24" i="53"/>
  <c r="R24" i="53"/>
  <c r="R14" i="53"/>
  <c r="X24" i="53"/>
  <c r="X14" i="53"/>
  <c r="AD24" i="53"/>
  <c r="AD14" i="53"/>
  <c r="AJ24" i="53"/>
  <c r="AJ14" i="53"/>
  <c r="AJ23" i="53"/>
  <c r="AD23" i="53"/>
  <c r="AD13" i="53"/>
  <c r="AD11" i="53" s="1"/>
  <c r="X23" i="53"/>
  <c r="X13" i="53"/>
  <c r="X11" i="53" s="1"/>
  <c r="R23" i="53"/>
  <c r="R13" i="53"/>
  <c r="L23" i="53"/>
  <c r="L21" i="53" s="1"/>
  <c r="F23" i="53"/>
  <c r="F21" i="53" s="1"/>
  <c r="F13" i="53"/>
  <c r="F3" i="53"/>
  <c r="F1" i="53" s="1"/>
  <c r="AI23" i="53"/>
  <c r="AI13" i="53"/>
  <c r="AI3" i="53"/>
  <c r="AC3" i="53"/>
  <c r="AI9" i="53"/>
  <c r="AH8" i="53"/>
  <c r="AG8" i="53"/>
  <c r="AG18" i="53"/>
  <c r="AH18" i="53"/>
  <c r="AI19" i="53"/>
  <c r="AG28" i="53"/>
  <c r="AH28" i="53"/>
  <c r="AI29" i="53"/>
  <c r="AC29" i="53"/>
  <c r="AB28" i="53"/>
  <c r="AA28" i="53"/>
  <c r="AA18" i="53"/>
  <c r="AB18" i="53"/>
  <c r="AC19" i="53"/>
  <c r="AC9" i="53"/>
  <c r="AB8" i="53"/>
  <c r="AA8" i="53"/>
  <c r="W9" i="53"/>
  <c r="AC23" i="53"/>
  <c r="AC13" i="53"/>
  <c r="W3" i="53"/>
  <c r="W13" i="53"/>
  <c r="W23" i="53"/>
  <c r="Q23" i="53"/>
  <c r="U28" i="53"/>
  <c r="V28" i="53"/>
  <c r="W29" i="53"/>
  <c r="W19" i="53"/>
  <c r="V18" i="53"/>
  <c r="U18" i="53"/>
  <c r="V8" i="53"/>
  <c r="U8" i="53"/>
  <c r="Q9" i="53"/>
  <c r="P8" i="53"/>
  <c r="O8" i="53"/>
  <c r="O18" i="53"/>
  <c r="P18" i="53"/>
  <c r="Q19" i="53"/>
  <c r="O28" i="53"/>
  <c r="P28" i="53"/>
  <c r="Q29" i="53"/>
  <c r="K9" i="53"/>
  <c r="J8" i="53"/>
  <c r="I8" i="53"/>
  <c r="I18" i="53"/>
  <c r="J18" i="53"/>
  <c r="K19" i="53"/>
  <c r="I28" i="53"/>
  <c r="J28" i="53"/>
  <c r="K29" i="53"/>
  <c r="C28" i="53"/>
  <c r="D28" i="53"/>
  <c r="E29" i="53"/>
  <c r="C8" i="53"/>
  <c r="D8" i="53"/>
  <c r="E9" i="53"/>
  <c r="E19" i="53"/>
  <c r="D18" i="53"/>
  <c r="C18" i="53"/>
  <c r="C7" i="53"/>
  <c r="D7" i="53"/>
  <c r="E8" i="53"/>
  <c r="E18" i="53"/>
  <c r="D17" i="53"/>
  <c r="C17" i="53"/>
  <c r="C27" i="53"/>
  <c r="D27" i="53"/>
  <c r="E28" i="53"/>
  <c r="I27" i="53"/>
  <c r="J27" i="53"/>
  <c r="K28" i="53"/>
  <c r="K18" i="53"/>
  <c r="J17" i="53"/>
  <c r="I17" i="53"/>
  <c r="I7" i="53"/>
  <c r="J7" i="53"/>
  <c r="K8" i="53"/>
  <c r="O7" i="53"/>
  <c r="P7" i="53"/>
  <c r="Q8" i="53"/>
  <c r="Q18" i="53"/>
  <c r="P17" i="53"/>
  <c r="O17" i="53"/>
  <c r="O27" i="53"/>
  <c r="P27" i="53"/>
  <c r="Q28" i="53"/>
  <c r="W8" i="53"/>
  <c r="V7" i="53"/>
  <c r="U7" i="53"/>
  <c r="U17" i="53"/>
  <c r="V17" i="53"/>
  <c r="W18" i="53"/>
  <c r="U27" i="53"/>
  <c r="V27" i="53"/>
  <c r="W28" i="53"/>
  <c r="AA27" i="53"/>
  <c r="AB27" i="53"/>
  <c r="AC28" i="53"/>
  <c r="AC18" i="53"/>
  <c r="AB17" i="53"/>
  <c r="AA17" i="53"/>
  <c r="AA7" i="53"/>
  <c r="AB7" i="53"/>
  <c r="AC8" i="53"/>
  <c r="AG7" i="53"/>
  <c r="AI8" i="53"/>
  <c r="AH7" i="53"/>
  <c r="AG17" i="53"/>
  <c r="AH17" i="53"/>
  <c r="AI18" i="53"/>
  <c r="AG27" i="53"/>
  <c r="AH27" i="53"/>
  <c r="AI28" i="53"/>
  <c r="AI7" i="53"/>
  <c r="AH6" i="53"/>
  <c r="AG6" i="53"/>
  <c r="AG16" i="53"/>
  <c r="AH16" i="53"/>
  <c r="AI17" i="53"/>
  <c r="AI27" i="53"/>
  <c r="AH26" i="53"/>
  <c r="AG26" i="53"/>
  <c r="AC27" i="53"/>
  <c r="AB26" i="53"/>
  <c r="AA26" i="53"/>
  <c r="AA16" i="53"/>
  <c r="AB16" i="53"/>
  <c r="AC17" i="53"/>
  <c r="AC7" i="53"/>
  <c r="AB6" i="53"/>
  <c r="AA6" i="53"/>
  <c r="W27" i="53"/>
  <c r="V26" i="53"/>
  <c r="U26" i="53"/>
  <c r="U16" i="53"/>
  <c r="V16" i="53"/>
  <c r="W17" i="53"/>
  <c r="W7" i="53"/>
  <c r="V6" i="53"/>
  <c r="U6" i="53"/>
  <c r="Q27" i="53"/>
  <c r="P26" i="53"/>
  <c r="O26" i="53"/>
  <c r="Q17" i="53"/>
  <c r="P16" i="53"/>
  <c r="O16" i="53"/>
  <c r="O6" i="53"/>
  <c r="O5" i="53"/>
  <c r="P5" i="53"/>
  <c r="Q6" i="53"/>
  <c r="K6" i="53"/>
  <c r="Q7" i="53"/>
  <c r="P6" i="53"/>
  <c r="K27" i="53"/>
  <c r="J26" i="53"/>
  <c r="I26" i="53"/>
  <c r="I16" i="53"/>
  <c r="K14" i="53"/>
  <c r="E14" i="53"/>
  <c r="J16" i="53"/>
  <c r="K17" i="53"/>
  <c r="K7" i="53"/>
  <c r="J6" i="53"/>
  <c r="I6" i="53"/>
  <c r="C26" i="53"/>
  <c r="D26" i="53"/>
  <c r="E27" i="53"/>
  <c r="E17" i="53"/>
  <c r="D16" i="53"/>
  <c r="C16" i="53"/>
  <c r="E7" i="53"/>
  <c r="D6" i="53"/>
  <c r="AJ21" i="53" l="1"/>
  <c r="X1" i="53"/>
  <c r="AE1" i="53"/>
  <c r="L11" i="53"/>
  <c r="X21" i="53"/>
  <c r="G21" i="53"/>
  <c r="AE21" i="53"/>
  <c r="L1" i="53"/>
  <c r="AK1" i="53"/>
  <c r="F11" i="53"/>
  <c r="R21" i="53"/>
  <c r="AD21" i="53"/>
  <c r="S21" i="53"/>
  <c r="G1" i="53"/>
  <c r="AK21" i="53"/>
  <c r="AD1" i="53"/>
  <c r="S1" i="53"/>
  <c r="R1" i="53"/>
  <c r="R11" i="53"/>
  <c r="AJ11" i="53"/>
  <c r="AK11" i="53"/>
  <c r="AE11" i="53"/>
  <c r="Y11" i="53"/>
  <c r="S11" i="53"/>
  <c r="M11" i="53"/>
  <c r="G11" i="53"/>
  <c r="C6" i="53"/>
  <c r="AI26" i="53"/>
  <c r="AH25" i="53"/>
  <c r="AG25" i="53"/>
  <c r="AG15" i="53"/>
  <c r="AH15" i="53"/>
  <c r="AI16" i="53"/>
  <c r="AI6" i="53"/>
  <c r="AH5" i="53"/>
  <c r="AG5" i="53"/>
  <c r="AA5" i="53"/>
  <c r="AB5" i="53"/>
  <c r="AC6" i="53"/>
  <c r="AC16" i="53"/>
  <c r="AB15" i="53"/>
  <c r="AA15" i="53"/>
  <c r="AC26" i="53"/>
  <c r="AB25" i="53"/>
  <c r="AA25" i="53"/>
  <c r="W26" i="53"/>
  <c r="V25" i="53"/>
  <c r="U25" i="53"/>
  <c r="W16" i="53"/>
  <c r="V15" i="53"/>
  <c r="U15" i="53"/>
  <c r="W6" i="53"/>
  <c r="V5" i="53"/>
  <c r="U5" i="53"/>
  <c r="O25" i="53"/>
  <c r="Q13" i="53"/>
  <c r="Q3" i="53"/>
  <c r="K13" i="53"/>
  <c r="Q26" i="53"/>
  <c r="P25" i="53"/>
  <c r="Q16" i="53"/>
  <c r="P15" i="53"/>
  <c r="O15" i="53"/>
  <c r="J25" i="53"/>
  <c r="I25" i="53"/>
  <c r="I15" i="53"/>
  <c r="K24" i="53"/>
  <c r="J23" i="53"/>
  <c r="I23" i="53"/>
  <c r="J13" i="53"/>
  <c r="J3" i="53"/>
  <c r="K23" i="53"/>
  <c r="K3" i="53"/>
  <c r="E23" i="53"/>
  <c r="E13" i="53"/>
  <c r="E3" i="53"/>
  <c r="I13" i="53"/>
  <c r="K26" i="53"/>
  <c r="K16" i="53"/>
  <c r="J15" i="53"/>
  <c r="J5" i="53"/>
  <c r="I5" i="53"/>
  <c r="C25" i="53"/>
  <c r="C24" i="53"/>
  <c r="D24" i="53"/>
  <c r="D25" i="53"/>
  <c r="E26" i="53"/>
  <c r="E6" i="53"/>
  <c r="D5" i="53"/>
  <c r="C5" i="53"/>
  <c r="C15" i="53"/>
  <c r="D15" i="53"/>
  <c r="E16" i="53"/>
  <c r="J21" i="53" l="1"/>
  <c r="J11" i="53"/>
  <c r="AG24" i="53"/>
  <c r="AH24" i="53"/>
  <c r="AI25" i="53"/>
  <c r="AG14" i="53"/>
  <c r="AH14" i="53"/>
  <c r="AI15" i="53"/>
  <c r="AI5" i="53"/>
  <c r="AH4" i="53"/>
  <c r="AG4" i="53"/>
  <c r="AA4" i="53"/>
  <c r="AB4" i="53"/>
  <c r="AC5" i="53"/>
  <c r="AA14" i="53"/>
  <c r="AB14" i="53"/>
  <c r="AC15" i="53"/>
  <c r="AC25" i="53"/>
  <c r="AB24" i="53"/>
  <c r="AA24" i="53"/>
  <c r="U24" i="53"/>
  <c r="V24" i="53"/>
  <c r="W25" i="53"/>
  <c r="U14" i="53"/>
  <c r="V14" i="53"/>
  <c r="W15" i="53"/>
  <c r="W5" i="53"/>
  <c r="V4" i="53"/>
  <c r="U4" i="53"/>
  <c r="Q5" i="53"/>
  <c r="Q4" i="53"/>
  <c r="Q1" i="53" s="1"/>
  <c r="Q14" i="53"/>
  <c r="Q25" i="53"/>
  <c r="P24" i="53"/>
  <c r="O24" i="53"/>
  <c r="O14" i="53"/>
  <c r="P14" i="53"/>
  <c r="Q15" i="53"/>
  <c r="P4" i="53"/>
  <c r="O4" i="53"/>
  <c r="K25" i="53"/>
  <c r="K21" i="53" s="1"/>
  <c r="J24" i="53"/>
  <c r="I24" i="53"/>
  <c r="I21" i="53" s="1"/>
  <c r="K15" i="53"/>
  <c r="K11" i="53" s="1"/>
  <c r="J14" i="53"/>
  <c r="I14" i="53"/>
  <c r="I11" i="53" s="1"/>
  <c r="K5" i="53"/>
  <c r="J4" i="53"/>
  <c r="J1" i="53" s="1"/>
  <c r="I4" i="53"/>
  <c r="E25" i="53"/>
  <c r="E15" i="53"/>
  <c r="E11" i="53" s="1"/>
  <c r="D14" i="53"/>
  <c r="C14" i="53"/>
  <c r="E5" i="53"/>
  <c r="D4" i="53"/>
  <c r="C4" i="53"/>
  <c r="AI4" i="53"/>
  <c r="AI1" i="53" s="1"/>
  <c r="AH3" i="53"/>
  <c r="AH1" i="53" s="1"/>
  <c r="AG3" i="53"/>
  <c r="AG1" i="53" s="1"/>
  <c r="AG13" i="53"/>
  <c r="AG11" i="53" s="1"/>
  <c r="AH13" i="53"/>
  <c r="AI14" i="53"/>
  <c r="AI24" i="53"/>
  <c r="AI21" i="53" s="1"/>
  <c r="AH23" i="53"/>
  <c r="AH21" i="53" s="1"/>
  <c r="AG23" i="53"/>
  <c r="AC24" i="53"/>
  <c r="AC21" i="53" s="1"/>
  <c r="AB23" i="53"/>
  <c r="AB21" i="53" s="1"/>
  <c r="AA23" i="53"/>
  <c r="AA21" i="53" s="1"/>
  <c r="AC4" i="53"/>
  <c r="AC1" i="53" s="1"/>
  <c r="AB3" i="53"/>
  <c r="AB1" i="53" s="1"/>
  <c r="AA3" i="53"/>
  <c r="AC14" i="53"/>
  <c r="AC11" i="53" s="1"/>
  <c r="AB13" i="53"/>
  <c r="AA13" i="53"/>
  <c r="W24" i="53"/>
  <c r="W21" i="53" s="1"/>
  <c r="V23" i="53"/>
  <c r="V21" i="53" s="1"/>
  <c r="U23" i="53"/>
  <c r="U21" i="53" s="1"/>
  <c r="W14" i="53"/>
  <c r="W11" i="53" s="1"/>
  <c r="V13" i="53"/>
  <c r="V11" i="53" s="1"/>
  <c r="U13" i="53"/>
  <c r="U11" i="53" s="1"/>
  <c r="W4" i="53"/>
  <c r="V3" i="53"/>
  <c r="U3" i="53"/>
  <c r="U1" i="53" s="1"/>
  <c r="Q24" i="53"/>
  <c r="Q21" i="53" s="1"/>
  <c r="P23" i="53"/>
  <c r="O23" i="53"/>
  <c r="P13" i="53"/>
  <c r="O13" i="53"/>
  <c r="O11" i="53" s="1"/>
  <c r="P3" i="53"/>
  <c r="O3" i="53"/>
  <c r="K4" i="53"/>
  <c r="K1" i="53" s="1"/>
  <c r="E24" i="53"/>
  <c r="E21" i="53" s="1"/>
  <c r="D23" i="53"/>
  <c r="D21" i="53" s="1"/>
  <c r="C23" i="53"/>
  <c r="C21" i="53" s="1"/>
  <c r="D13" i="53"/>
  <c r="C13" i="53"/>
  <c r="E4" i="53"/>
  <c r="E1" i="53" s="1"/>
  <c r="D3" i="53"/>
  <c r="C3" i="53"/>
  <c r="D11" i="53" l="1"/>
  <c r="D1" i="53"/>
  <c r="V1" i="53"/>
  <c r="AA11" i="53"/>
  <c r="C1" i="53"/>
  <c r="AA1" i="53"/>
  <c r="W1" i="53"/>
  <c r="AB11" i="53"/>
  <c r="AG21" i="53"/>
  <c r="AH11" i="53"/>
  <c r="O1" i="53"/>
  <c r="O21" i="53"/>
  <c r="P1" i="53"/>
  <c r="P21" i="53"/>
  <c r="Q11" i="53"/>
  <c r="C11" i="53"/>
  <c r="AI11" i="53"/>
  <c r="P11" i="53"/>
  <c r="I179" i="50"/>
  <c r="A348" i="50"/>
  <c r="C348" i="50"/>
  <c r="D348" i="50"/>
  <c r="A345" i="50"/>
  <c r="C345" i="50"/>
  <c r="D345" i="50"/>
  <c r="A346" i="50"/>
  <c r="C346" i="50"/>
  <c r="D346" i="50"/>
  <c r="A347" i="50"/>
  <c r="C347" i="50"/>
  <c r="D347" i="50"/>
  <c r="G348" i="50"/>
  <c r="F348" i="50"/>
  <c r="B348" i="50"/>
  <c r="G347" i="50"/>
  <c r="F347" i="50"/>
  <c r="B347" i="50"/>
  <c r="G346" i="50"/>
  <c r="F346" i="50"/>
  <c r="B346" i="50"/>
  <c r="G345" i="50"/>
  <c r="F345" i="50"/>
  <c r="B345" i="50"/>
  <c r="C322" i="50" l="1"/>
  <c r="C270" i="50"/>
  <c r="C212" i="50"/>
  <c r="C153" i="50"/>
  <c r="C96" i="50"/>
  <c r="C37" i="50"/>
  <c r="A42" i="48"/>
  <c r="A43" i="47"/>
  <c r="G344" i="50" l="1"/>
  <c r="G343" i="50"/>
  <c r="G342" i="50"/>
  <c r="G341" i="50"/>
  <c r="G340" i="50"/>
  <c r="G339" i="50"/>
  <c r="G338" i="50"/>
  <c r="G337" i="50"/>
  <c r="G336" i="50"/>
  <c r="G335" i="50"/>
  <c r="G334" i="50"/>
  <c r="G333" i="50"/>
  <c r="G332" i="50"/>
  <c r="G331" i="50"/>
  <c r="G330" i="50"/>
  <c r="G329" i="50"/>
  <c r="G328" i="50"/>
  <c r="G327" i="50"/>
  <c r="G326" i="50"/>
  <c r="G325" i="50"/>
  <c r="G324" i="50"/>
  <c r="G323" i="50"/>
  <c r="G322" i="50"/>
  <c r="G321" i="50"/>
  <c r="G320" i="50"/>
  <c r="G319" i="50"/>
  <c r="G318" i="50"/>
  <c r="G317" i="50"/>
  <c r="G316" i="50"/>
  <c r="G315" i="50"/>
  <c r="G314" i="50"/>
  <c r="G313" i="50"/>
  <c r="G312" i="50"/>
  <c r="G311" i="50"/>
  <c r="G310" i="50"/>
  <c r="G309" i="50"/>
  <c r="G308" i="50"/>
  <c r="G307" i="50"/>
  <c r="G306" i="50"/>
  <c r="G305" i="50"/>
  <c r="G304" i="50"/>
  <c r="G303" i="50"/>
  <c r="G302" i="50"/>
  <c r="G301" i="50"/>
  <c r="G300" i="50"/>
  <c r="G298" i="50"/>
  <c r="G299" i="50"/>
  <c r="G297" i="50"/>
  <c r="F344" i="50"/>
  <c r="F342" i="50"/>
  <c r="F341" i="50"/>
  <c r="F340" i="50"/>
  <c r="F339" i="50"/>
  <c r="F338" i="50"/>
  <c r="F337" i="50"/>
  <c r="F336" i="50"/>
  <c r="F334" i="50"/>
  <c r="F333" i="50"/>
  <c r="F332" i="50"/>
  <c r="F331" i="50"/>
  <c r="F330" i="50"/>
  <c r="F329" i="50"/>
  <c r="F328" i="50"/>
  <c r="F327" i="50"/>
  <c r="F326" i="50"/>
  <c r="F325" i="50"/>
  <c r="F324" i="50"/>
  <c r="F323" i="50"/>
  <c r="F322" i="50"/>
  <c r="F321" i="50"/>
  <c r="F320" i="50"/>
  <c r="F319" i="50"/>
  <c r="F318" i="50"/>
  <c r="F317" i="50"/>
  <c r="F316" i="50"/>
  <c r="F315" i="50"/>
  <c r="F314" i="50"/>
  <c r="F313" i="50"/>
  <c r="F312" i="50"/>
  <c r="F311" i="50"/>
  <c r="F310" i="50"/>
  <c r="F309" i="50"/>
  <c r="F308" i="50"/>
  <c r="F307" i="50"/>
  <c r="F306" i="50"/>
  <c r="F305" i="50"/>
  <c r="F304" i="50"/>
  <c r="F303" i="50"/>
  <c r="F302" i="50"/>
  <c r="F301" i="50"/>
  <c r="F300" i="50"/>
  <c r="F298" i="50"/>
  <c r="F299" i="50"/>
  <c r="F297" i="50"/>
  <c r="Q71" i="48"/>
  <c r="X71" i="48" s="1"/>
  <c r="G296" i="50" s="1"/>
  <c r="Q70" i="48"/>
  <c r="X70" i="48" s="1"/>
  <c r="G295" i="50" s="1"/>
  <c r="Q69" i="48"/>
  <c r="X69" i="48" s="1"/>
  <c r="G294" i="50" s="1"/>
  <c r="Q68" i="48"/>
  <c r="X68" i="48" s="1"/>
  <c r="G293" i="50" s="1"/>
  <c r="Q66" i="48"/>
  <c r="X66" i="48" s="1"/>
  <c r="G292" i="50" s="1"/>
  <c r="Q65" i="48"/>
  <c r="X65" i="48" s="1"/>
  <c r="G291" i="50" s="1"/>
  <c r="Q64" i="48"/>
  <c r="X64" i="48" s="1"/>
  <c r="G290" i="50" s="1"/>
  <c r="Q63" i="48"/>
  <c r="X63" i="48" s="1"/>
  <c r="G289" i="50" s="1"/>
  <c r="Q62" i="48"/>
  <c r="X62" i="48" s="1"/>
  <c r="G288" i="50" s="1"/>
  <c r="Q61" i="48"/>
  <c r="X61" i="48" s="1"/>
  <c r="G287" i="50" s="1"/>
  <c r="Q60" i="48"/>
  <c r="X60" i="48" s="1"/>
  <c r="G286" i="50" s="1"/>
  <c r="Q59" i="48"/>
  <c r="X59" i="48" s="1"/>
  <c r="G285" i="50" s="1"/>
  <c r="Q58" i="48"/>
  <c r="X58" i="48" s="1"/>
  <c r="G284" i="50" s="1"/>
  <c r="Q57" i="48"/>
  <c r="X57" i="48" s="1"/>
  <c r="G283" i="50" s="1"/>
  <c r="Q56" i="48"/>
  <c r="X56" i="48" s="1"/>
  <c r="G282" i="50" s="1"/>
  <c r="Q54" i="48"/>
  <c r="X54" i="48" s="1"/>
  <c r="G281" i="50" s="1"/>
  <c r="Q53" i="48"/>
  <c r="X53" i="48" s="1"/>
  <c r="G280" i="50" s="1"/>
  <c r="Q52" i="48"/>
  <c r="X52" i="48" s="1"/>
  <c r="G279" i="50" s="1"/>
  <c r="Q51" i="48"/>
  <c r="X51" i="48" s="1"/>
  <c r="G278" i="50" s="1"/>
  <c r="Q50" i="48"/>
  <c r="X50" i="48" s="1"/>
  <c r="G277" i="50" s="1"/>
  <c r="Q49" i="48"/>
  <c r="X49" i="48" s="1"/>
  <c r="G276" i="50" s="1"/>
  <c r="Q48" i="48"/>
  <c r="X48" i="48" s="1"/>
  <c r="G275" i="50" s="1"/>
  <c r="Q47" i="48"/>
  <c r="X47" i="48" s="1"/>
  <c r="G274" i="50" s="1"/>
  <c r="Q46" i="48"/>
  <c r="X46" i="48" s="1"/>
  <c r="G273" i="50" s="1"/>
  <c r="Q44" i="48"/>
  <c r="X44" i="48" s="1"/>
  <c r="G272" i="50" s="1"/>
  <c r="Q43" i="48"/>
  <c r="X43" i="48" s="1"/>
  <c r="G271" i="50" s="1"/>
  <c r="Q42" i="48"/>
  <c r="X42" i="48" s="1"/>
  <c r="G270" i="50" s="1"/>
  <c r="Q41" i="48"/>
  <c r="X41" i="48" s="1"/>
  <c r="G269" i="50" s="1"/>
  <c r="Q40" i="48"/>
  <c r="X40" i="48" s="1"/>
  <c r="G268" i="50" s="1"/>
  <c r="Q39" i="48"/>
  <c r="X39" i="48" s="1"/>
  <c r="G267" i="50" s="1"/>
  <c r="Q38" i="48"/>
  <c r="X38" i="48" s="1"/>
  <c r="G266" i="50" s="1"/>
  <c r="Q37" i="48"/>
  <c r="X37" i="48" s="1"/>
  <c r="G265" i="50" s="1"/>
  <c r="Q36" i="48"/>
  <c r="X36" i="48" s="1"/>
  <c r="G264" i="50" s="1"/>
  <c r="Q35" i="48"/>
  <c r="X35" i="48" s="1"/>
  <c r="G263" i="50" s="1"/>
  <c r="Q33" i="48"/>
  <c r="X33" i="48" s="1"/>
  <c r="G262" i="50" s="1"/>
  <c r="Q32" i="48"/>
  <c r="X32" i="48" s="1"/>
  <c r="G261" i="50" s="1"/>
  <c r="Q30" i="48"/>
  <c r="X30" i="48" s="1"/>
  <c r="G260" i="50" s="1"/>
  <c r="Q29" i="48"/>
  <c r="X29" i="48" s="1"/>
  <c r="G259" i="50" s="1"/>
  <c r="Q28" i="48"/>
  <c r="X28" i="48" s="1"/>
  <c r="G258" i="50" s="1"/>
  <c r="Q27" i="48"/>
  <c r="X27" i="48" s="1"/>
  <c r="G257" i="50" s="1"/>
  <c r="Q25" i="48"/>
  <c r="X25" i="48" s="1"/>
  <c r="G256" i="50" s="1"/>
  <c r="Q24" i="48"/>
  <c r="X24" i="48" s="1"/>
  <c r="G255" i="50" s="1"/>
  <c r="Q23" i="48"/>
  <c r="X23" i="48" s="1"/>
  <c r="G254" i="50" s="1"/>
  <c r="Q22" i="48"/>
  <c r="X22" i="48" s="1"/>
  <c r="G253" i="50" s="1"/>
  <c r="Q21" i="48"/>
  <c r="X21" i="48" s="1"/>
  <c r="G252" i="50" s="1"/>
  <c r="Q20" i="48"/>
  <c r="X20" i="48" s="1"/>
  <c r="G251" i="50" s="1"/>
  <c r="Q19" i="48"/>
  <c r="X19" i="48" s="1"/>
  <c r="G250" i="50" s="1"/>
  <c r="Q18" i="48"/>
  <c r="X18" i="48" s="1"/>
  <c r="G249" i="50" s="1"/>
  <c r="Q17" i="48"/>
  <c r="X17" i="48" s="1"/>
  <c r="G248" i="50" s="1"/>
  <c r="Q16" i="48"/>
  <c r="X16" i="48" s="1"/>
  <c r="G247" i="50" s="1"/>
  <c r="Q15" i="48"/>
  <c r="X15" i="48" s="1"/>
  <c r="G246" i="50" s="1"/>
  <c r="Q14" i="48"/>
  <c r="X14" i="48" s="1"/>
  <c r="G245" i="50" s="1"/>
  <c r="Q13" i="48"/>
  <c r="X13" i="48" s="1"/>
  <c r="G244" i="50" s="1"/>
  <c r="Q12" i="48"/>
  <c r="X12" i="48" s="1"/>
  <c r="G243" i="50" s="1"/>
  <c r="Q11" i="48"/>
  <c r="X11" i="48" s="1"/>
  <c r="G242" i="50" s="1"/>
  <c r="Q7" i="48"/>
  <c r="X7" i="48" s="1"/>
  <c r="G240" i="50" s="1"/>
  <c r="Q8" i="48"/>
  <c r="X8" i="48" s="1"/>
  <c r="G241" i="50" s="1"/>
  <c r="Q6" i="48"/>
  <c r="X6" i="48" s="1"/>
  <c r="G239" i="50" s="1"/>
  <c r="M71" i="48"/>
  <c r="F296" i="50" s="1"/>
  <c r="M70" i="48"/>
  <c r="F295" i="50" s="1"/>
  <c r="M69" i="48"/>
  <c r="F294" i="50" s="1"/>
  <c r="M68" i="48"/>
  <c r="F293" i="50" s="1"/>
  <c r="M66" i="48"/>
  <c r="F292" i="50" s="1"/>
  <c r="M64" i="48"/>
  <c r="F290" i="50" s="1"/>
  <c r="M62" i="48"/>
  <c r="F288" i="50" s="1"/>
  <c r="M53" i="48"/>
  <c r="F280" i="50" s="1"/>
  <c r="M52" i="48"/>
  <c r="F279" i="50" s="1"/>
  <c r="M51" i="48"/>
  <c r="F278" i="50" s="1"/>
  <c r="M50" i="48"/>
  <c r="F277" i="50" s="1"/>
  <c r="M49" i="48"/>
  <c r="F276" i="50" s="1"/>
  <c r="M48" i="48"/>
  <c r="F275" i="50" s="1"/>
  <c r="M47" i="48"/>
  <c r="F274" i="50" s="1"/>
  <c r="M44" i="48"/>
  <c r="F272" i="50" s="1"/>
  <c r="M42" i="48"/>
  <c r="F270" i="50" s="1"/>
  <c r="M33" i="48"/>
  <c r="F262" i="50" s="1"/>
  <c r="M32" i="48"/>
  <c r="F261" i="50" s="1"/>
  <c r="M30" i="48"/>
  <c r="F260" i="50" s="1"/>
  <c r="M29" i="48"/>
  <c r="F259" i="50" s="1"/>
  <c r="M28" i="48"/>
  <c r="F258" i="50" s="1"/>
  <c r="M27" i="48"/>
  <c r="F257" i="50" s="1"/>
  <c r="M24" i="48"/>
  <c r="F255" i="50" s="1"/>
  <c r="M23" i="48"/>
  <c r="F254" i="50" s="1"/>
  <c r="M22" i="48"/>
  <c r="F253" i="50" s="1"/>
  <c r="M21" i="48"/>
  <c r="F252" i="50" s="1"/>
  <c r="M20" i="48"/>
  <c r="F251" i="50" s="1"/>
  <c r="M18" i="48"/>
  <c r="F249" i="50" s="1"/>
  <c r="M17" i="48"/>
  <c r="F248" i="50" s="1"/>
  <c r="M7" i="48"/>
  <c r="F240" i="50" s="1"/>
  <c r="M8" i="48"/>
  <c r="F241" i="50" s="1"/>
  <c r="M6" i="48"/>
  <c r="F239" i="50" s="1"/>
  <c r="Q72" i="47"/>
  <c r="X72" i="47" s="1"/>
  <c r="G238" i="50" s="1"/>
  <c r="Q71" i="47"/>
  <c r="X71" i="47" s="1"/>
  <c r="G237" i="50" s="1"/>
  <c r="Q70" i="47"/>
  <c r="X70" i="47" s="1"/>
  <c r="G236" i="50" s="1"/>
  <c r="Q69" i="47"/>
  <c r="X69" i="47" s="1"/>
  <c r="G235" i="50" s="1"/>
  <c r="Q67" i="47"/>
  <c r="X67" i="47" s="1"/>
  <c r="G234" i="50" s="1"/>
  <c r="Q66" i="47"/>
  <c r="X66" i="47" s="1"/>
  <c r="G233" i="50" s="1"/>
  <c r="Q65" i="47"/>
  <c r="X65" i="47" s="1"/>
  <c r="G232" i="50" s="1"/>
  <c r="Q64" i="47"/>
  <c r="X64" i="47" s="1"/>
  <c r="G231" i="50" s="1"/>
  <c r="Q63" i="47"/>
  <c r="X63" i="47" s="1"/>
  <c r="G230" i="50" s="1"/>
  <c r="Q62" i="47"/>
  <c r="X62" i="47" s="1"/>
  <c r="G229" i="50" s="1"/>
  <c r="Q61" i="47"/>
  <c r="X61" i="47" s="1"/>
  <c r="G228" i="50" s="1"/>
  <c r="Q60" i="47"/>
  <c r="X60" i="47" s="1"/>
  <c r="G227" i="50" s="1"/>
  <c r="Q59" i="47"/>
  <c r="X59" i="47" s="1"/>
  <c r="G226" i="50" s="1"/>
  <c r="Q58" i="47"/>
  <c r="X58" i="47" s="1"/>
  <c r="G225" i="50" s="1"/>
  <c r="Q57" i="47"/>
  <c r="X57" i="47" s="1"/>
  <c r="G224" i="50" s="1"/>
  <c r="Q55" i="47"/>
  <c r="X55" i="47" s="1"/>
  <c r="G223" i="50" s="1"/>
  <c r="Q54" i="47"/>
  <c r="X54" i="47" s="1"/>
  <c r="G222" i="50" s="1"/>
  <c r="Q53" i="47"/>
  <c r="X53" i="47" s="1"/>
  <c r="G221" i="50" s="1"/>
  <c r="Q52" i="47"/>
  <c r="X52" i="47" s="1"/>
  <c r="G220" i="50" s="1"/>
  <c r="Q51" i="47"/>
  <c r="X51" i="47" s="1"/>
  <c r="G219" i="50" s="1"/>
  <c r="Q50" i="47"/>
  <c r="X50" i="47" s="1"/>
  <c r="G218" i="50" s="1"/>
  <c r="Q49" i="47"/>
  <c r="X49" i="47" s="1"/>
  <c r="G217" i="50" s="1"/>
  <c r="Q48" i="47"/>
  <c r="X48" i="47" s="1"/>
  <c r="G216" i="50" s="1"/>
  <c r="Q47" i="47"/>
  <c r="X47" i="47" s="1"/>
  <c r="G215" i="50" s="1"/>
  <c r="Q45" i="47"/>
  <c r="X45" i="47" s="1"/>
  <c r="G214" i="50" s="1"/>
  <c r="Q44" i="47"/>
  <c r="X44" i="47" s="1"/>
  <c r="G213" i="50" s="1"/>
  <c r="Q43" i="47"/>
  <c r="X43" i="47" s="1"/>
  <c r="G212" i="50" s="1"/>
  <c r="Q42" i="47"/>
  <c r="X42" i="47" s="1"/>
  <c r="G211" i="50" s="1"/>
  <c r="Q41" i="47"/>
  <c r="X41" i="47" s="1"/>
  <c r="G210" i="50" s="1"/>
  <c r="Q40" i="47"/>
  <c r="X40" i="47" s="1"/>
  <c r="G209" i="50" s="1"/>
  <c r="Q39" i="47"/>
  <c r="X39" i="47" s="1"/>
  <c r="G208" i="50" s="1"/>
  <c r="Q38" i="47"/>
  <c r="X38" i="47" s="1"/>
  <c r="G207" i="50" s="1"/>
  <c r="Q37" i="47"/>
  <c r="X37" i="47" s="1"/>
  <c r="G206" i="50" s="1"/>
  <c r="Q36" i="47"/>
  <c r="X36" i="47" s="1"/>
  <c r="G205" i="50" s="1"/>
  <c r="Q34" i="47"/>
  <c r="X34" i="47" s="1"/>
  <c r="G204" i="50" s="1"/>
  <c r="Q33" i="47"/>
  <c r="X33" i="47" s="1"/>
  <c r="G203" i="50" s="1"/>
  <c r="Q31" i="47"/>
  <c r="X31" i="47" s="1"/>
  <c r="G202" i="50" s="1"/>
  <c r="Q30" i="47"/>
  <c r="X30" i="47" s="1"/>
  <c r="G201" i="50" s="1"/>
  <c r="Q29" i="47"/>
  <c r="X29" i="47" s="1"/>
  <c r="G200" i="50" s="1"/>
  <c r="Q28" i="47"/>
  <c r="X28" i="47" s="1"/>
  <c r="G199" i="50" s="1"/>
  <c r="Q26" i="47"/>
  <c r="X26" i="47" s="1"/>
  <c r="G198" i="50" s="1"/>
  <c r="Q25" i="47"/>
  <c r="X25" i="47" s="1"/>
  <c r="G197" i="50" s="1"/>
  <c r="Q24" i="47"/>
  <c r="X24" i="47" s="1"/>
  <c r="G196" i="50" s="1"/>
  <c r="Q23" i="47"/>
  <c r="X23" i="47" s="1"/>
  <c r="G195" i="50" s="1"/>
  <c r="Q22" i="47"/>
  <c r="X22" i="47" s="1"/>
  <c r="G194" i="50" s="1"/>
  <c r="Q21" i="47"/>
  <c r="X21" i="47" s="1"/>
  <c r="G193" i="50" s="1"/>
  <c r="Q20" i="47"/>
  <c r="X20" i="47" s="1"/>
  <c r="G192" i="50" s="1"/>
  <c r="Q19" i="47"/>
  <c r="X19" i="47" s="1"/>
  <c r="G191" i="50" s="1"/>
  <c r="Q18" i="47"/>
  <c r="X18" i="47" s="1"/>
  <c r="G190" i="50" s="1"/>
  <c r="Q17" i="47"/>
  <c r="X17" i="47" s="1"/>
  <c r="G189" i="50" s="1"/>
  <c r="Q16" i="47"/>
  <c r="X16" i="47" s="1"/>
  <c r="G188" i="50" s="1"/>
  <c r="Q15" i="47"/>
  <c r="X15" i="47" s="1"/>
  <c r="G187" i="50" s="1"/>
  <c r="Q14" i="47"/>
  <c r="X14" i="47" s="1"/>
  <c r="G186" i="50" s="1"/>
  <c r="Q13" i="47"/>
  <c r="X13" i="47" s="1"/>
  <c r="G185" i="50" s="1"/>
  <c r="Q12" i="47"/>
  <c r="X12" i="47" s="1"/>
  <c r="G184" i="50" s="1"/>
  <c r="Q11" i="47"/>
  <c r="X11" i="47" s="1"/>
  <c r="G183" i="50" s="1"/>
  <c r="Q7" i="47"/>
  <c r="X7" i="47" s="1"/>
  <c r="G181" i="50" s="1"/>
  <c r="Q8" i="47"/>
  <c r="X8" i="47" s="1"/>
  <c r="G182" i="50" s="1"/>
  <c r="Q6" i="47"/>
  <c r="X6" i="47" s="1"/>
  <c r="G180" i="50" s="1"/>
  <c r="M72" i="47"/>
  <c r="F238" i="50" s="1"/>
  <c r="M71" i="47"/>
  <c r="F237" i="50" s="1"/>
  <c r="M70" i="47"/>
  <c r="F236" i="50" s="1"/>
  <c r="M69" i="47"/>
  <c r="F235" i="50" s="1"/>
  <c r="M67" i="47"/>
  <c r="F234" i="50" s="1"/>
  <c r="M65" i="47"/>
  <c r="F232" i="50" s="1"/>
  <c r="M63" i="47"/>
  <c r="F230" i="50" s="1"/>
  <c r="M54" i="47"/>
  <c r="F222" i="50" s="1"/>
  <c r="M53" i="47"/>
  <c r="F221" i="50" s="1"/>
  <c r="M52" i="47"/>
  <c r="F220" i="50" s="1"/>
  <c r="M51" i="47"/>
  <c r="F219" i="50" s="1"/>
  <c r="M50" i="47"/>
  <c r="F218" i="50" s="1"/>
  <c r="M49" i="47"/>
  <c r="F217" i="50" s="1"/>
  <c r="M48" i="47"/>
  <c r="F216" i="50" s="1"/>
  <c r="M45" i="47"/>
  <c r="F214" i="50" s="1"/>
  <c r="M43" i="47"/>
  <c r="F212" i="50" s="1"/>
  <c r="M34" i="47"/>
  <c r="F204" i="50" s="1"/>
  <c r="M33" i="47"/>
  <c r="F203" i="50" s="1"/>
  <c r="M31" i="47"/>
  <c r="F202" i="50" s="1"/>
  <c r="M30" i="47"/>
  <c r="F201" i="50" s="1"/>
  <c r="M29" i="47"/>
  <c r="F200" i="50" s="1"/>
  <c r="M28" i="47"/>
  <c r="F199" i="50" s="1"/>
  <c r="M25" i="47"/>
  <c r="F197" i="50" s="1"/>
  <c r="M24" i="47"/>
  <c r="F196" i="50" s="1"/>
  <c r="M23" i="47"/>
  <c r="F195" i="50" s="1"/>
  <c r="M22" i="47"/>
  <c r="F194" i="50" s="1"/>
  <c r="M16" i="47"/>
  <c r="F188" i="50" s="1"/>
  <c r="M15" i="47"/>
  <c r="F187" i="50" s="1"/>
  <c r="M14" i="47"/>
  <c r="F186" i="50" s="1"/>
  <c r="M7" i="47"/>
  <c r="F181" i="50" s="1"/>
  <c r="M8" i="47"/>
  <c r="F182" i="50" s="1"/>
  <c r="M6" i="47"/>
  <c r="F180" i="50" s="1"/>
  <c r="G179" i="50"/>
  <c r="G178" i="50"/>
  <c r="G177" i="50"/>
  <c r="G176" i="50"/>
  <c r="G175" i="50"/>
  <c r="G174" i="50"/>
  <c r="G173" i="50"/>
  <c r="G172" i="50"/>
  <c r="G171" i="50"/>
  <c r="G170" i="50"/>
  <c r="G169" i="50"/>
  <c r="G168" i="50"/>
  <c r="G167" i="50"/>
  <c r="G166" i="50"/>
  <c r="G165" i="50"/>
  <c r="G164" i="50"/>
  <c r="G163" i="50"/>
  <c r="G162" i="50"/>
  <c r="G161" i="50"/>
  <c r="G160" i="50"/>
  <c r="G159" i="50"/>
  <c r="G158" i="50"/>
  <c r="G157" i="50"/>
  <c r="G156" i="50"/>
  <c r="G155" i="50"/>
  <c r="G154" i="50"/>
  <c r="G153" i="50"/>
  <c r="G152" i="50"/>
  <c r="G151" i="50"/>
  <c r="G150" i="50"/>
  <c r="G149" i="50"/>
  <c r="G148" i="50"/>
  <c r="G147" i="50"/>
  <c r="G146" i="50"/>
  <c r="G145" i="50"/>
  <c r="G144" i="50"/>
  <c r="G143" i="50"/>
  <c r="G142" i="50"/>
  <c r="G141" i="50"/>
  <c r="G140" i="50"/>
  <c r="G139" i="50"/>
  <c r="G138" i="50"/>
  <c r="G137" i="50"/>
  <c r="G136" i="50"/>
  <c r="G135" i="50"/>
  <c r="G134" i="50"/>
  <c r="G133" i="50"/>
  <c r="G132" i="50"/>
  <c r="G131" i="50"/>
  <c r="G130" i="50"/>
  <c r="G129" i="50"/>
  <c r="G128" i="50"/>
  <c r="G127" i="50"/>
  <c r="G126" i="50"/>
  <c r="G125" i="50"/>
  <c r="G124" i="50"/>
  <c r="G123" i="50"/>
  <c r="G122" i="50"/>
  <c r="G120" i="50"/>
  <c r="G121" i="50"/>
  <c r="G119" i="50"/>
  <c r="F179" i="50"/>
  <c r="F178" i="50"/>
  <c r="F177" i="50"/>
  <c r="F176" i="50"/>
  <c r="F175" i="50"/>
  <c r="F173" i="50"/>
  <c r="F171" i="50"/>
  <c r="F163" i="50"/>
  <c r="F162" i="50"/>
  <c r="F161" i="50"/>
  <c r="F160" i="50"/>
  <c r="F159" i="50"/>
  <c r="F158" i="50"/>
  <c r="F157" i="50"/>
  <c r="F155" i="50"/>
  <c r="F153" i="50"/>
  <c r="F145" i="50"/>
  <c r="F144" i="50"/>
  <c r="F143" i="50"/>
  <c r="F142" i="50"/>
  <c r="F141" i="50"/>
  <c r="F140" i="50"/>
  <c r="F138" i="50"/>
  <c r="F137" i="50"/>
  <c r="F136" i="50"/>
  <c r="F135" i="50"/>
  <c r="F126" i="50"/>
  <c r="F125" i="50"/>
  <c r="F122" i="50"/>
  <c r="F120" i="50"/>
  <c r="F121" i="50"/>
  <c r="F119" i="50"/>
  <c r="G118" i="50"/>
  <c r="G117" i="50"/>
  <c r="G116" i="50"/>
  <c r="G115" i="50"/>
  <c r="G114" i="50"/>
  <c r="G113" i="50"/>
  <c r="G112" i="50"/>
  <c r="G111" i="50"/>
  <c r="G110" i="50"/>
  <c r="G109" i="50"/>
  <c r="G108" i="50"/>
  <c r="G107" i="50"/>
  <c r="G106" i="50"/>
  <c r="G105" i="50"/>
  <c r="G104" i="50"/>
  <c r="G103" i="50"/>
  <c r="G102" i="50"/>
  <c r="G101" i="50"/>
  <c r="G100" i="50"/>
  <c r="G99" i="50"/>
  <c r="G98" i="50"/>
  <c r="G97" i="50"/>
  <c r="G96" i="50"/>
  <c r="G95" i="50"/>
  <c r="G94" i="50"/>
  <c r="G93" i="50"/>
  <c r="G92" i="50"/>
  <c r="G91" i="50"/>
  <c r="G90" i="50"/>
  <c r="G89" i="50"/>
  <c r="G88" i="50"/>
  <c r="G87" i="50"/>
  <c r="G86" i="50"/>
  <c r="G85" i="50"/>
  <c r="G84" i="50"/>
  <c r="G83" i="50"/>
  <c r="G82" i="50"/>
  <c r="G81" i="50"/>
  <c r="G80" i="50"/>
  <c r="G79" i="50"/>
  <c r="G78" i="50"/>
  <c r="G77" i="50"/>
  <c r="G76" i="50"/>
  <c r="G75" i="50"/>
  <c r="G74" i="50"/>
  <c r="G73" i="50"/>
  <c r="G72" i="50"/>
  <c r="G71" i="50"/>
  <c r="G70" i="50"/>
  <c r="G69" i="50"/>
  <c r="G68" i="50"/>
  <c r="G67" i="50"/>
  <c r="G65" i="50"/>
  <c r="G66" i="50"/>
  <c r="G64" i="50"/>
  <c r="F118" i="50"/>
  <c r="F117" i="50"/>
  <c r="F116" i="50"/>
  <c r="F115" i="50"/>
  <c r="F114" i="50"/>
  <c r="F113" i="50"/>
  <c r="F112" i="50"/>
  <c r="F111" i="50"/>
  <c r="F110" i="50"/>
  <c r="F109" i="50"/>
  <c r="F108" i="50"/>
  <c r="F107" i="50"/>
  <c r="F106" i="50"/>
  <c r="F105" i="50"/>
  <c r="F104" i="50"/>
  <c r="F103" i="50"/>
  <c r="F102" i="50"/>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5" i="50"/>
  <c r="F66" i="50"/>
  <c r="F64" i="50"/>
  <c r="F343" i="50"/>
  <c r="F335" i="50"/>
  <c r="G1" i="50"/>
  <c r="F1" i="50"/>
  <c r="G63" i="50"/>
  <c r="G62" i="50"/>
  <c r="G61" i="50"/>
  <c r="G60" i="50"/>
  <c r="G59" i="50"/>
  <c r="G58" i="50"/>
  <c r="G57" i="50"/>
  <c r="G56" i="50"/>
  <c r="G55" i="50"/>
  <c r="G54" i="50"/>
  <c r="G53" i="50"/>
  <c r="G52" i="50"/>
  <c r="G51" i="50"/>
  <c r="G50" i="50"/>
  <c r="G49" i="50"/>
  <c r="G48" i="50"/>
  <c r="G47" i="50"/>
  <c r="G46" i="50"/>
  <c r="G45" i="50"/>
  <c r="G44" i="50"/>
  <c r="G43" i="50"/>
  <c r="G42" i="50"/>
  <c r="G41" i="50"/>
  <c r="G40" i="50"/>
  <c r="G39" i="50"/>
  <c r="G38" i="50"/>
  <c r="G37" i="50"/>
  <c r="G36" i="50"/>
  <c r="G35" i="50"/>
  <c r="G34" i="50"/>
  <c r="G33" i="50"/>
  <c r="G32" i="50"/>
  <c r="G31" i="50"/>
  <c r="G30" i="50"/>
  <c r="G29" i="50"/>
  <c r="G28" i="50"/>
  <c r="G27" i="50"/>
  <c r="G26" i="50"/>
  <c r="G25" i="50"/>
  <c r="G24" i="50"/>
  <c r="G23" i="50"/>
  <c r="G22" i="50"/>
  <c r="G21" i="50"/>
  <c r="G20" i="50"/>
  <c r="G19" i="50"/>
  <c r="G18" i="50"/>
  <c r="G17" i="50"/>
  <c r="G16" i="50"/>
  <c r="G15" i="50"/>
  <c r="G14" i="50"/>
  <c r="G13" i="50"/>
  <c r="G12" i="50"/>
  <c r="G11" i="50"/>
  <c r="G10" i="50"/>
  <c r="G9" i="50"/>
  <c r="G8" i="50"/>
  <c r="G7" i="50"/>
  <c r="G6" i="50"/>
  <c r="G5" i="50"/>
  <c r="G3" i="50"/>
  <c r="G4" i="50"/>
  <c r="G2" i="50"/>
  <c r="F63" i="50"/>
  <c r="F62" i="50"/>
  <c r="F61" i="50"/>
  <c r="F60" i="50"/>
  <c r="F59" i="50"/>
  <c r="F57" i="50"/>
  <c r="F55" i="50"/>
  <c r="F47" i="50"/>
  <c r="F46" i="50"/>
  <c r="F45" i="50"/>
  <c r="F44" i="50"/>
  <c r="F43" i="50"/>
  <c r="F42" i="50"/>
  <c r="F41" i="50"/>
  <c r="F39" i="50"/>
  <c r="F37" i="50"/>
  <c r="F29" i="50"/>
  <c r="F28" i="50"/>
  <c r="F27" i="50"/>
  <c r="F26" i="50"/>
  <c r="F25" i="50"/>
  <c r="F24" i="50"/>
  <c r="F22" i="50"/>
  <c r="F21" i="50"/>
  <c r="F20" i="50"/>
  <c r="F19" i="50"/>
  <c r="F18" i="50"/>
  <c r="F17" i="50"/>
  <c r="F12" i="50"/>
  <c r="F7" i="50"/>
  <c r="F4" i="50"/>
  <c r="F3" i="50"/>
  <c r="F2" i="50"/>
  <c r="C256" i="50" l="1"/>
  <c r="A256" i="50"/>
  <c r="A25" i="48"/>
  <c r="B256" i="50" s="1"/>
  <c r="D256" i="50"/>
  <c r="A257" i="50"/>
  <c r="A27" i="48"/>
  <c r="B257" i="50" s="1"/>
  <c r="C257" i="50"/>
  <c r="D257" i="50"/>
  <c r="C198" i="50"/>
  <c r="A198" i="50"/>
  <c r="A26" i="47"/>
  <c r="B198" i="50" s="1"/>
  <c r="D198" i="50"/>
  <c r="C139" i="50"/>
  <c r="A139" i="50"/>
  <c r="B139" i="50"/>
  <c r="D139" i="50"/>
  <c r="A140" i="50"/>
  <c r="B140" i="50"/>
  <c r="C140" i="50"/>
  <c r="D140" i="50"/>
  <c r="C23" i="50"/>
  <c r="A23" i="50"/>
  <c r="B23" i="50"/>
  <c r="D23" i="50"/>
  <c r="A2" i="50"/>
  <c r="A3" i="50"/>
  <c r="A4" i="50"/>
  <c r="A5" i="50"/>
  <c r="A6" i="50"/>
  <c r="A7" i="50"/>
  <c r="A8" i="50"/>
  <c r="A9" i="50"/>
  <c r="A10" i="50"/>
  <c r="A11" i="50"/>
  <c r="A12" i="50"/>
  <c r="A13" i="50"/>
  <c r="A14" i="50"/>
  <c r="A15" i="50"/>
  <c r="A16" i="50"/>
  <c r="A17" i="50"/>
  <c r="A18" i="50"/>
  <c r="A19" i="50"/>
  <c r="A20" i="50"/>
  <c r="A21" i="50"/>
  <c r="A22"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A6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7" i="50"/>
  <c r="A128" i="50"/>
  <c r="A129" i="50"/>
  <c r="A130" i="50"/>
  <c r="A131" i="50"/>
  <c r="A132" i="50"/>
  <c r="A133" i="50"/>
  <c r="A134" i="50"/>
  <c r="A135" i="50"/>
  <c r="A136" i="50"/>
  <c r="A137" i="50"/>
  <c r="A138" i="50"/>
  <c r="A141" i="50"/>
  <c r="A142" i="50"/>
  <c r="A143" i="50"/>
  <c r="A144" i="50"/>
  <c r="A145" i="50"/>
  <c r="A146" i="50"/>
  <c r="A147" i="50"/>
  <c r="A148" i="50"/>
  <c r="A149" i="50"/>
  <c r="A150" i="50"/>
  <c r="A151" i="50"/>
  <c r="A152" i="50"/>
  <c r="A153" i="50"/>
  <c r="A154" i="50"/>
  <c r="A155" i="50"/>
  <c r="A156" i="50"/>
  <c r="A157" i="50"/>
  <c r="A158" i="50"/>
  <c r="A159" i="50"/>
  <c r="A160" i="50"/>
  <c r="A161" i="50"/>
  <c r="A162" i="50"/>
  <c r="A163" i="50"/>
  <c r="A164" i="50"/>
  <c r="A165" i="50"/>
  <c r="A166" i="50"/>
  <c r="A167" i="50"/>
  <c r="A168" i="50"/>
  <c r="A169" i="50"/>
  <c r="A170" i="50"/>
  <c r="A171" i="50"/>
  <c r="A172" i="50"/>
  <c r="A173" i="50"/>
  <c r="A174" i="50"/>
  <c r="A175" i="50"/>
  <c r="A176" i="50"/>
  <c r="A177" i="50"/>
  <c r="A178" i="50"/>
  <c r="A179" i="50"/>
  <c r="A180" i="50"/>
  <c r="A181" i="50"/>
  <c r="A182" i="50"/>
  <c r="A183" i="50"/>
  <c r="A184" i="50"/>
  <c r="A185" i="50"/>
  <c r="A186" i="50"/>
  <c r="A187" i="50"/>
  <c r="A188" i="50"/>
  <c r="A189" i="50"/>
  <c r="A190" i="50"/>
  <c r="A191" i="50"/>
  <c r="A192" i="50"/>
  <c r="A193" i="50"/>
  <c r="A194" i="50"/>
  <c r="A195" i="50"/>
  <c r="A196" i="50"/>
  <c r="A197" i="50"/>
  <c r="A199" i="50"/>
  <c r="A200" i="50"/>
  <c r="A201" i="50"/>
  <c r="A202" i="50"/>
  <c r="A203" i="50"/>
  <c r="A204" i="50"/>
  <c r="A205" i="50"/>
  <c r="A206" i="50"/>
  <c r="A207" i="50"/>
  <c r="A208" i="50"/>
  <c r="A209" i="50"/>
  <c r="A210" i="50"/>
  <c r="A211" i="50"/>
  <c r="A212" i="50"/>
  <c r="A213" i="50"/>
  <c r="A214" i="50"/>
  <c r="A215" i="50"/>
  <c r="A216" i="50"/>
  <c r="A217" i="50"/>
  <c r="A218" i="50"/>
  <c r="A219" i="50"/>
  <c r="A220" i="50"/>
  <c r="A221" i="50"/>
  <c r="A222" i="50"/>
  <c r="A223" i="50"/>
  <c r="A224" i="50"/>
  <c r="A225" i="50"/>
  <c r="A226" i="50"/>
  <c r="A227" i="50"/>
  <c r="A228" i="50"/>
  <c r="A229" i="50"/>
  <c r="A230" i="50"/>
  <c r="A231" i="50"/>
  <c r="A232" i="50"/>
  <c r="A233" i="50"/>
  <c r="A234" i="50"/>
  <c r="A235" i="50"/>
  <c r="A236" i="50"/>
  <c r="A237" i="50"/>
  <c r="A238" i="50"/>
  <c r="A239" i="50"/>
  <c r="A240" i="50"/>
  <c r="A241" i="50"/>
  <c r="A242" i="50"/>
  <c r="A243" i="50"/>
  <c r="A244" i="50"/>
  <c r="A245" i="50"/>
  <c r="A246" i="50"/>
  <c r="A247" i="50"/>
  <c r="A248" i="50"/>
  <c r="A249" i="50"/>
  <c r="A250" i="50"/>
  <c r="A251" i="50"/>
  <c r="A252" i="50"/>
  <c r="A253" i="50"/>
  <c r="A254" i="50"/>
  <c r="A255" i="50"/>
  <c r="A258" i="50"/>
  <c r="A259" i="50"/>
  <c r="A260" i="50"/>
  <c r="A261" i="50"/>
  <c r="A262" i="50"/>
  <c r="A263" i="50"/>
  <c r="A264" i="50"/>
  <c r="A265" i="50"/>
  <c r="A266" i="50"/>
  <c r="A267" i="50"/>
  <c r="A268" i="50"/>
  <c r="A269" i="50"/>
  <c r="A270" i="50"/>
  <c r="A271" i="50"/>
  <c r="A272" i="50"/>
  <c r="A273" i="50"/>
  <c r="A274" i="50"/>
  <c r="A275" i="50"/>
  <c r="A276" i="50"/>
  <c r="A277" i="50"/>
  <c r="A278" i="50"/>
  <c r="A279" i="50"/>
  <c r="A280" i="50"/>
  <c r="A281" i="50"/>
  <c r="A282" i="50"/>
  <c r="A283" i="50"/>
  <c r="A284" i="50"/>
  <c r="A285" i="50"/>
  <c r="A286" i="50"/>
  <c r="A287" i="50"/>
  <c r="A288" i="50"/>
  <c r="A289" i="50"/>
  <c r="A290" i="50"/>
  <c r="A291" i="50"/>
  <c r="A292" i="50"/>
  <c r="A293" i="50"/>
  <c r="A294" i="50"/>
  <c r="A295" i="50"/>
  <c r="A296" i="50"/>
  <c r="A297" i="50"/>
  <c r="A298" i="50"/>
  <c r="A299" i="50"/>
  <c r="A300" i="50"/>
  <c r="A301" i="50"/>
  <c r="A302" i="50"/>
  <c r="A303" i="50"/>
  <c r="A304" i="50"/>
  <c r="A305" i="50"/>
  <c r="A306" i="50"/>
  <c r="A307" i="50"/>
  <c r="A308" i="50"/>
  <c r="A309" i="50"/>
  <c r="A310" i="50"/>
  <c r="A311" i="50"/>
  <c r="A312" i="50"/>
  <c r="A313" i="50"/>
  <c r="A314" i="50"/>
  <c r="A315" i="50"/>
  <c r="A316" i="50"/>
  <c r="A317" i="50"/>
  <c r="A318" i="50"/>
  <c r="A319" i="50"/>
  <c r="A320" i="50"/>
  <c r="A321" i="50"/>
  <c r="A322" i="50"/>
  <c r="A323" i="50"/>
  <c r="A324" i="50"/>
  <c r="A325" i="50"/>
  <c r="A326" i="50"/>
  <c r="A327" i="50"/>
  <c r="A328" i="50"/>
  <c r="A329" i="50"/>
  <c r="A330" i="50"/>
  <c r="A331" i="50"/>
  <c r="A332" i="50"/>
  <c r="A333" i="50"/>
  <c r="A334" i="50"/>
  <c r="A335" i="50"/>
  <c r="A336" i="50"/>
  <c r="A337" i="50"/>
  <c r="A338" i="50"/>
  <c r="A339" i="50"/>
  <c r="A340" i="50"/>
  <c r="A341" i="50"/>
  <c r="A342" i="50"/>
  <c r="A343" i="50"/>
  <c r="A344" i="50"/>
  <c r="B179" i="50"/>
  <c r="C179" i="50"/>
  <c r="D179" i="50"/>
  <c r="D344" i="50"/>
  <c r="D328" i="50"/>
  <c r="D329" i="50"/>
  <c r="D330" i="50"/>
  <c r="D331" i="50"/>
  <c r="D332" i="50"/>
  <c r="D333" i="50"/>
  <c r="D334" i="50"/>
  <c r="D335" i="50"/>
  <c r="D336" i="50"/>
  <c r="D337" i="50"/>
  <c r="D338" i="50"/>
  <c r="D339" i="50"/>
  <c r="D340" i="50"/>
  <c r="D341" i="50"/>
  <c r="D342" i="50"/>
  <c r="D343" i="50"/>
  <c r="D298" i="50"/>
  <c r="D299" i="50"/>
  <c r="D300" i="50"/>
  <c r="D301" i="50"/>
  <c r="D302" i="50"/>
  <c r="D303" i="50"/>
  <c r="D304" i="50"/>
  <c r="D305" i="50"/>
  <c r="D306" i="50"/>
  <c r="D307" i="50"/>
  <c r="D308" i="50"/>
  <c r="D309" i="50"/>
  <c r="D310" i="50"/>
  <c r="D311" i="50"/>
  <c r="D312" i="50"/>
  <c r="D313" i="50"/>
  <c r="D314" i="50"/>
  <c r="D315" i="50"/>
  <c r="D316" i="50"/>
  <c r="D317" i="50"/>
  <c r="D318" i="50"/>
  <c r="D319" i="50"/>
  <c r="D320" i="50"/>
  <c r="D321" i="50"/>
  <c r="D322" i="50"/>
  <c r="D323" i="50"/>
  <c r="D324" i="50"/>
  <c r="D325" i="50"/>
  <c r="D326" i="50"/>
  <c r="D327" i="50"/>
  <c r="D297" i="50"/>
  <c r="C344" i="50"/>
  <c r="C343" i="50"/>
  <c r="C342" i="50"/>
  <c r="C341" i="50"/>
  <c r="C340" i="50"/>
  <c r="C339" i="50"/>
  <c r="C338" i="50"/>
  <c r="C337" i="50"/>
  <c r="C336" i="50"/>
  <c r="C335" i="50"/>
  <c r="C334" i="50"/>
  <c r="C321" i="50"/>
  <c r="C320" i="50"/>
  <c r="C319" i="50"/>
  <c r="C318" i="50"/>
  <c r="C317" i="50"/>
  <c r="C316" i="50"/>
  <c r="B338" i="50"/>
  <c r="B326" i="50"/>
  <c r="C326" i="50"/>
  <c r="B314" i="50"/>
  <c r="C314" i="50"/>
  <c r="B305" i="50"/>
  <c r="B298" i="50"/>
  <c r="C298" i="50"/>
  <c r="B299" i="50"/>
  <c r="C299" i="50"/>
  <c r="C297" i="50"/>
  <c r="B297" i="50"/>
  <c r="D296" i="50"/>
  <c r="D289" i="50"/>
  <c r="D290" i="50"/>
  <c r="D291" i="50"/>
  <c r="D292" i="50"/>
  <c r="D293" i="50"/>
  <c r="D294" i="50"/>
  <c r="D295" i="50"/>
  <c r="D240" i="50"/>
  <c r="D241" i="50"/>
  <c r="D242" i="50"/>
  <c r="D243" i="50"/>
  <c r="D244" i="50"/>
  <c r="D245" i="50"/>
  <c r="D246" i="50"/>
  <c r="D247" i="50"/>
  <c r="D248" i="50"/>
  <c r="D249" i="50"/>
  <c r="D250" i="50"/>
  <c r="D251" i="50"/>
  <c r="D252" i="50"/>
  <c r="D253" i="50"/>
  <c r="D254" i="50"/>
  <c r="D255" i="50"/>
  <c r="D258" i="50"/>
  <c r="D259" i="50"/>
  <c r="D260" i="50"/>
  <c r="D261" i="50"/>
  <c r="D262" i="50"/>
  <c r="D263" i="50"/>
  <c r="D264" i="50"/>
  <c r="D265" i="50"/>
  <c r="D266" i="50"/>
  <c r="D267" i="50"/>
  <c r="D268" i="50"/>
  <c r="D269" i="50"/>
  <c r="D270" i="50"/>
  <c r="D271" i="50"/>
  <c r="D272" i="50"/>
  <c r="D273" i="50"/>
  <c r="D274" i="50"/>
  <c r="D275" i="50"/>
  <c r="D276" i="50"/>
  <c r="D277" i="50"/>
  <c r="D278" i="50"/>
  <c r="D279" i="50"/>
  <c r="D280" i="50"/>
  <c r="D281" i="50"/>
  <c r="D282" i="50"/>
  <c r="D283" i="50"/>
  <c r="D284" i="50"/>
  <c r="D285" i="50"/>
  <c r="D286" i="50"/>
  <c r="D287" i="50"/>
  <c r="D288" i="50"/>
  <c r="D239" i="50"/>
  <c r="C293" i="50"/>
  <c r="C292" i="50"/>
  <c r="C291" i="50"/>
  <c r="C290" i="50"/>
  <c r="C289" i="50"/>
  <c r="C288" i="50"/>
  <c r="C287" i="50"/>
  <c r="C286" i="50"/>
  <c r="C285" i="50"/>
  <c r="C284" i="50"/>
  <c r="C283" i="50"/>
  <c r="C282" i="50"/>
  <c r="C269" i="50"/>
  <c r="C268" i="50"/>
  <c r="C267" i="50"/>
  <c r="C266" i="50"/>
  <c r="C265" i="50"/>
  <c r="C264" i="50"/>
  <c r="A60" i="48"/>
  <c r="B286" i="50" s="1"/>
  <c r="A47" i="48"/>
  <c r="B274" i="50" s="1"/>
  <c r="C274" i="50"/>
  <c r="A33" i="48"/>
  <c r="B262" i="50" s="1"/>
  <c r="C262" i="50"/>
  <c r="A7" i="48"/>
  <c r="B240" i="50" s="1"/>
  <c r="C240" i="50"/>
  <c r="A8" i="48"/>
  <c r="B241" i="50" s="1"/>
  <c r="C241" i="50"/>
  <c r="C239" i="50"/>
  <c r="A6" i="48"/>
  <c r="B239" i="50" s="1"/>
  <c r="D238" i="50"/>
  <c r="D232" i="50"/>
  <c r="D233" i="50"/>
  <c r="D234" i="50"/>
  <c r="D235" i="50"/>
  <c r="D236" i="50"/>
  <c r="D237" i="50"/>
  <c r="D181" i="50"/>
  <c r="D182" i="50"/>
  <c r="D183" i="50"/>
  <c r="D184" i="50"/>
  <c r="D185" i="50"/>
  <c r="D186" i="50"/>
  <c r="D187" i="50"/>
  <c r="D188" i="50"/>
  <c r="D189" i="50"/>
  <c r="D190" i="50"/>
  <c r="D191" i="50"/>
  <c r="D192" i="50"/>
  <c r="D193" i="50"/>
  <c r="D194" i="50"/>
  <c r="D195" i="50"/>
  <c r="D196" i="50"/>
  <c r="D197" i="50"/>
  <c r="D199" i="50"/>
  <c r="D200" i="50"/>
  <c r="D201" i="50"/>
  <c r="D202" i="50"/>
  <c r="D203" i="50"/>
  <c r="D204" i="50"/>
  <c r="D205" i="50"/>
  <c r="D206" i="50"/>
  <c r="D207" i="50"/>
  <c r="D208" i="50"/>
  <c r="D209" i="50"/>
  <c r="D210" i="50"/>
  <c r="D211" i="50"/>
  <c r="D212" i="50"/>
  <c r="D213" i="50"/>
  <c r="D214" i="50"/>
  <c r="D215" i="50"/>
  <c r="D216" i="50"/>
  <c r="D217" i="50"/>
  <c r="D218" i="50"/>
  <c r="D219" i="50"/>
  <c r="D220" i="50"/>
  <c r="D221" i="50"/>
  <c r="D222" i="50"/>
  <c r="D223" i="50"/>
  <c r="D224" i="50"/>
  <c r="D225" i="50"/>
  <c r="D226" i="50"/>
  <c r="D227" i="50"/>
  <c r="D228" i="50"/>
  <c r="D229" i="50"/>
  <c r="D230" i="50"/>
  <c r="D231" i="50"/>
  <c r="D180" i="50"/>
  <c r="C235" i="50"/>
  <c r="C232" i="50"/>
  <c r="C233" i="50"/>
  <c r="C234" i="50"/>
  <c r="C231" i="50"/>
  <c r="C230" i="50"/>
  <c r="C229" i="50"/>
  <c r="C228" i="50"/>
  <c r="C227" i="50"/>
  <c r="C226" i="50"/>
  <c r="C225" i="50"/>
  <c r="C224" i="50"/>
  <c r="A61" i="47"/>
  <c r="B228" i="50" s="1"/>
  <c r="A48" i="47"/>
  <c r="B216" i="50" s="1"/>
  <c r="C216" i="50"/>
  <c r="C211" i="50"/>
  <c r="C210" i="50"/>
  <c r="C209" i="50"/>
  <c r="C208" i="50"/>
  <c r="C207" i="50"/>
  <c r="C206" i="50"/>
  <c r="A34" i="47"/>
  <c r="B204" i="50" s="1"/>
  <c r="C204" i="50"/>
  <c r="A7" i="47"/>
  <c r="B181" i="50" s="1"/>
  <c r="C181" i="50"/>
  <c r="A8" i="47"/>
  <c r="B182" i="50" s="1"/>
  <c r="C182" i="50"/>
  <c r="C180" i="50"/>
  <c r="A6" i="47"/>
  <c r="B180" i="50" s="1"/>
  <c r="B145" i="50"/>
  <c r="C145" i="50"/>
  <c r="D145" i="50"/>
  <c r="D175" i="50"/>
  <c r="D176" i="50"/>
  <c r="D177" i="50"/>
  <c r="D178" i="50"/>
  <c r="D147" i="50"/>
  <c r="D148" i="50"/>
  <c r="D149" i="50"/>
  <c r="D150" i="50"/>
  <c r="D151" i="50"/>
  <c r="D152" i="50"/>
  <c r="D153" i="50"/>
  <c r="D154" i="50"/>
  <c r="D155" i="50"/>
  <c r="D156" i="50"/>
  <c r="D157" i="50"/>
  <c r="D158" i="50"/>
  <c r="D159" i="50"/>
  <c r="D160" i="50"/>
  <c r="D161" i="50"/>
  <c r="D162" i="50"/>
  <c r="D163" i="50"/>
  <c r="D164" i="50"/>
  <c r="D165" i="50"/>
  <c r="D166" i="50"/>
  <c r="D167" i="50"/>
  <c r="D168" i="50"/>
  <c r="D169" i="50"/>
  <c r="D170" i="50"/>
  <c r="D171" i="50"/>
  <c r="D172" i="50"/>
  <c r="D173" i="50"/>
  <c r="D174" i="50"/>
  <c r="D146" i="50"/>
  <c r="D142" i="50"/>
  <c r="D143" i="50"/>
  <c r="D144" i="50"/>
  <c r="D120" i="50"/>
  <c r="D121" i="50"/>
  <c r="D122" i="50"/>
  <c r="D123" i="50"/>
  <c r="D124" i="50"/>
  <c r="D125" i="50"/>
  <c r="D126" i="50"/>
  <c r="D127" i="50"/>
  <c r="D128" i="50"/>
  <c r="D129" i="50"/>
  <c r="D130" i="50"/>
  <c r="D131" i="50"/>
  <c r="D132" i="50"/>
  <c r="D133" i="50"/>
  <c r="D134" i="50"/>
  <c r="D135" i="50"/>
  <c r="D136" i="50"/>
  <c r="D137" i="50"/>
  <c r="D138" i="50"/>
  <c r="D141" i="50"/>
  <c r="D119" i="50"/>
  <c r="C170" i="50"/>
  <c r="C169" i="50"/>
  <c r="C168" i="50"/>
  <c r="C167" i="50"/>
  <c r="C166" i="50"/>
  <c r="C171" i="50"/>
  <c r="C165" i="50"/>
  <c r="C176" i="50"/>
  <c r="C173" i="50"/>
  <c r="C174" i="50"/>
  <c r="C175" i="50"/>
  <c r="C172" i="50"/>
  <c r="B169" i="50"/>
  <c r="B157" i="50"/>
  <c r="C157" i="50"/>
  <c r="C152" i="50"/>
  <c r="C151" i="50"/>
  <c r="C150" i="50"/>
  <c r="C149" i="50"/>
  <c r="C148" i="50"/>
  <c r="C147" i="50"/>
  <c r="B120" i="50"/>
  <c r="C120" i="50"/>
  <c r="B121" i="50"/>
  <c r="C121" i="50"/>
  <c r="C119" i="50"/>
  <c r="B119" i="50"/>
  <c r="D116" i="50"/>
  <c r="D117" i="50"/>
  <c r="D118" i="50"/>
  <c r="D111" i="50"/>
  <c r="D112" i="50"/>
  <c r="D113" i="50"/>
  <c r="D114" i="50"/>
  <c r="D115" i="50"/>
  <c r="C110" i="50"/>
  <c r="B110" i="50"/>
  <c r="D110" i="50"/>
  <c r="D108" i="50"/>
  <c r="D109"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99" i="50"/>
  <c r="D100" i="50"/>
  <c r="D101" i="50"/>
  <c r="D102" i="50"/>
  <c r="D103" i="50"/>
  <c r="D104" i="50"/>
  <c r="D105" i="50"/>
  <c r="D106" i="50"/>
  <c r="D107" i="50"/>
  <c r="D64" i="50"/>
  <c r="C116" i="50"/>
  <c r="C117" i="50"/>
  <c r="C118" i="50"/>
  <c r="C115" i="50"/>
  <c r="C114" i="50"/>
  <c r="C113" i="50"/>
  <c r="C112" i="50"/>
  <c r="C111" i="50"/>
  <c r="C109" i="50"/>
  <c r="C108" i="50"/>
  <c r="C94" i="50"/>
  <c r="C93" i="50"/>
  <c r="C92" i="50"/>
  <c r="C91" i="50"/>
  <c r="C90" i="50"/>
  <c r="C89" i="50"/>
  <c r="C82" i="50"/>
  <c r="B65" i="50"/>
  <c r="C65" i="50"/>
  <c r="B66" i="50"/>
  <c r="C66" i="50"/>
  <c r="C64" i="50"/>
  <c r="B64" i="50"/>
  <c r="B339" i="50"/>
  <c r="B335" i="50"/>
  <c r="B334" i="50"/>
  <c r="B344" i="50"/>
  <c r="B343" i="50"/>
  <c r="B342" i="50"/>
  <c r="B341" i="50"/>
  <c r="B340" i="50"/>
  <c r="B333" i="50"/>
  <c r="B332" i="50"/>
  <c r="B331" i="50"/>
  <c r="B330" i="50"/>
  <c r="B329" i="50"/>
  <c r="B328" i="50"/>
  <c r="B327" i="50"/>
  <c r="B325" i="50"/>
  <c r="B324" i="50"/>
  <c r="B323" i="50"/>
  <c r="B322" i="50"/>
  <c r="B321" i="50"/>
  <c r="B320" i="50"/>
  <c r="B319" i="50"/>
  <c r="B318" i="50"/>
  <c r="B317" i="50"/>
  <c r="B316" i="50"/>
  <c r="B315" i="50"/>
  <c r="B312" i="50"/>
  <c r="B311" i="50"/>
  <c r="B310" i="50"/>
  <c r="B309" i="50"/>
  <c r="B308" i="50"/>
  <c r="B307" i="50"/>
  <c r="A61" i="48"/>
  <c r="B287" i="50" s="1"/>
  <c r="A59" i="48"/>
  <c r="B285" i="50" s="1"/>
  <c r="A58" i="48"/>
  <c r="B284" i="50" s="1"/>
  <c r="A57" i="48"/>
  <c r="B283" i="50" s="1"/>
  <c r="A62" i="48"/>
  <c r="B288" i="50" s="1"/>
  <c r="A63" i="48"/>
  <c r="A64" i="48"/>
  <c r="B290" i="50" s="1"/>
  <c r="A65" i="48"/>
  <c r="B291" i="50" s="1"/>
  <c r="A66" i="48"/>
  <c r="B292" i="50" s="1"/>
  <c r="A56" i="48"/>
  <c r="B282" i="50" s="1"/>
  <c r="A71" i="48"/>
  <c r="B296" i="50" s="1"/>
  <c r="A70" i="48"/>
  <c r="B295" i="50" s="1"/>
  <c r="A69" i="48"/>
  <c r="B294" i="50" s="1"/>
  <c r="A68" i="48"/>
  <c r="B293" i="50" s="1"/>
  <c r="A54" i="48"/>
  <c r="B281" i="50" s="1"/>
  <c r="A53" i="48"/>
  <c r="B280" i="50" s="1"/>
  <c r="A52" i="48"/>
  <c r="B279" i="50" s="1"/>
  <c r="A51" i="48"/>
  <c r="A50" i="48"/>
  <c r="B277" i="50" s="1"/>
  <c r="A49" i="48"/>
  <c r="B276" i="50" s="1"/>
  <c r="A48" i="48"/>
  <c r="B275" i="50" s="1"/>
  <c r="A46" i="48"/>
  <c r="B273" i="50" s="1"/>
  <c r="A44" i="48"/>
  <c r="B272" i="50" s="1"/>
  <c r="A43" i="48"/>
  <c r="B271" i="50" s="1"/>
  <c r="B270" i="50"/>
  <c r="A41" i="48"/>
  <c r="B269" i="50" s="1"/>
  <c r="A40" i="48"/>
  <c r="B268" i="50" s="1"/>
  <c r="A39" i="48"/>
  <c r="B267" i="50" s="1"/>
  <c r="A38" i="48"/>
  <c r="B266" i="50" s="1"/>
  <c r="A37" i="48"/>
  <c r="B265" i="50" s="1"/>
  <c r="A36" i="48"/>
  <c r="B264" i="50" s="1"/>
  <c r="A35" i="48"/>
  <c r="B263" i="50" s="1"/>
  <c r="A32" i="48"/>
  <c r="B261" i="50" s="1"/>
  <c r="A30" i="48"/>
  <c r="B260" i="50" s="1"/>
  <c r="A29" i="48"/>
  <c r="B259" i="50" s="1"/>
  <c r="A28" i="48"/>
  <c r="B258" i="50" s="1"/>
  <c r="A24" i="48"/>
  <c r="B255" i="50" s="1"/>
  <c r="A23" i="48"/>
  <c r="B254" i="50" s="1"/>
  <c r="A62" i="47"/>
  <c r="B229" i="50" s="1"/>
  <c r="A60" i="47"/>
  <c r="B227" i="50" s="1"/>
  <c r="A59" i="47"/>
  <c r="B226" i="50" s="1"/>
  <c r="A58" i="47"/>
  <c r="B225" i="50" s="1"/>
  <c r="A57" i="47"/>
  <c r="B224" i="50" s="1"/>
  <c r="A72" i="47"/>
  <c r="B238" i="50" s="1"/>
  <c r="A71" i="47"/>
  <c r="B237" i="50" s="1"/>
  <c r="A70" i="47"/>
  <c r="A69" i="47"/>
  <c r="B235" i="50" s="1"/>
  <c r="A67" i="47"/>
  <c r="B234" i="50" s="1"/>
  <c r="A66" i="47"/>
  <c r="B233" i="50" s="1"/>
  <c r="A65" i="47"/>
  <c r="B232" i="50" s="1"/>
  <c r="A64" i="47"/>
  <c r="B231" i="50" s="1"/>
  <c r="A63" i="47"/>
  <c r="B230" i="50" s="1"/>
  <c r="A55" i="47"/>
  <c r="B223" i="50" s="1"/>
  <c r="A54" i="47"/>
  <c r="B222" i="50" s="1"/>
  <c r="A53" i="47"/>
  <c r="B221" i="50" s="1"/>
  <c r="A52" i="47"/>
  <c r="B220" i="50" s="1"/>
  <c r="A51" i="47"/>
  <c r="B219" i="50" s="1"/>
  <c r="A50" i="47"/>
  <c r="B218" i="50" s="1"/>
  <c r="A49" i="47"/>
  <c r="B217" i="50" s="1"/>
  <c r="A47" i="47"/>
  <c r="B215" i="50" s="1"/>
  <c r="A45" i="47"/>
  <c r="B214" i="50" s="1"/>
  <c r="A44" i="47"/>
  <c r="B213" i="50" s="1"/>
  <c r="B212" i="50"/>
  <c r="A42" i="47"/>
  <c r="B211" i="50" s="1"/>
  <c r="A41" i="47"/>
  <c r="B210" i="50" s="1"/>
  <c r="A40" i="47"/>
  <c r="B209" i="50" s="1"/>
  <c r="A39" i="47"/>
  <c r="B208" i="50" s="1"/>
  <c r="A38" i="47"/>
  <c r="B207" i="50" s="1"/>
  <c r="A37" i="47"/>
  <c r="B206" i="50" s="1"/>
  <c r="A36" i="47"/>
  <c r="B205" i="50" s="1"/>
  <c r="A33" i="47"/>
  <c r="B203" i="50" s="1"/>
  <c r="A31" i="47"/>
  <c r="B202" i="50" s="1"/>
  <c r="A30" i="47"/>
  <c r="B201" i="50" s="1"/>
  <c r="A29" i="47"/>
  <c r="B200" i="50" s="1"/>
  <c r="A28" i="47"/>
  <c r="B199" i="50" s="1"/>
  <c r="A25" i="47"/>
  <c r="B197" i="50" s="1"/>
  <c r="A24" i="47"/>
  <c r="B196" i="50" s="1"/>
  <c r="B178" i="50"/>
  <c r="B177" i="50"/>
  <c r="B176" i="50"/>
  <c r="B175" i="50"/>
  <c r="B174" i="50"/>
  <c r="B173" i="50"/>
  <c r="B172" i="50"/>
  <c r="B171" i="50"/>
  <c r="B170" i="50"/>
  <c r="B168" i="50"/>
  <c r="B167" i="50"/>
  <c r="B166" i="50"/>
  <c r="B165" i="50"/>
  <c r="B164" i="50"/>
  <c r="B163" i="50"/>
  <c r="B162" i="50"/>
  <c r="B161" i="50"/>
  <c r="B160" i="50"/>
  <c r="B159" i="50"/>
  <c r="B158" i="50"/>
  <c r="B156" i="50"/>
  <c r="B155" i="50"/>
  <c r="B154" i="50"/>
  <c r="B153" i="50"/>
  <c r="B152" i="50"/>
  <c r="B151" i="50"/>
  <c r="B150" i="50"/>
  <c r="B149" i="50"/>
  <c r="B148" i="50"/>
  <c r="B147" i="50"/>
  <c r="B146" i="50"/>
  <c r="B144" i="50"/>
  <c r="B143" i="50"/>
  <c r="B142" i="50"/>
  <c r="B141" i="50"/>
  <c r="B138" i="50"/>
  <c r="B137" i="50"/>
  <c r="B118" i="50"/>
  <c r="B117" i="50"/>
  <c r="B116" i="50"/>
  <c r="B115" i="50"/>
  <c r="B114" i="50"/>
  <c r="B113" i="50"/>
  <c r="B112" i="50"/>
  <c r="B111" i="50"/>
  <c r="B109" i="50"/>
  <c r="B108" i="50"/>
  <c r="B107" i="50"/>
  <c r="B106" i="50"/>
  <c r="B105" i="50"/>
  <c r="B104" i="50"/>
  <c r="B103" i="50"/>
  <c r="B102" i="50"/>
  <c r="B101" i="50"/>
  <c r="B100" i="50"/>
  <c r="B99" i="50"/>
  <c r="B98" i="50"/>
  <c r="B97" i="50"/>
  <c r="B96" i="50"/>
  <c r="B95" i="50"/>
  <c r="B94" i="50"/>
  <c r="B93" i="50"/>
  <c r="B92" i="50"/>
  <c r="B91" i="50"/>
  <c r="B90" i="50"/>
  <c r="B89" i="50"/>
  <c r="B88" i="50"/>
  <c r="B87" i="50"/>
  <c r="B86" i="50"/>
  <c r="B85" i="50"/>
  <c r="B84" i="50"/>
  <c r="B83" i="50"/>
  <c r="B82" i="50"/>
  <c r="D63" i="50"/>
  <c r="D56" i="50"/>
  <c r="D57" i="50"/>
  <c r="D58" i="50"/>
  <c r="D59" i="50"/>
  <c r="D60" i="50"/>
  <c r="D61" i="50"/>
  <c r="D62" i="50"/>
  <c r="D3" i="50"/>
  <c r="D4" i="50"/>
  <c r="D5" i="50"/>
  <c r="D6" i="50"/>
  <c r="D7" i="50"/>
  <c r="D8" i="50"/>
  <c r="D9" i="50"/>
  <c r="D10" i="50"/>
  <c r="D11" i="50"/>
  <c r="D12" i="50"/>
  <c r="D13" i="50"/>
  <c r="D14" i="50"/>
  <c r="D15" i="50"/>
  <c r="D16" i="50"/>
  <c r="D17" i="50"/>
  <c r="D18" i="50"/>
  <c r="D19" i="50"/>
  <c r="D20" i="50"/>
  <c r="D21" i="50"/>
  <c r="D22" i="50"/>
  <c r="D24" i="50"/>
  <c r="D25" i="50"/>
  <c r="D26" i="50"/>
  <c r="D27" i="50"/>
  <c r="D28" i="50"/>
  <c r="D29" i="50"/>
  <c r="D30" i="50"/>
  <c r="D31" i="50"/>
  <c r="D32" i="50"/>
  <c r="D33" i="50"/>
  <c r="D34" i="50"/>
  <c r="D35" i="50"/>
  <c r="D36" i="50"/>
  <c r="D37" i="50"/>
  <c r="D38" i="50"/>
  <c r="D39" i="50"/>
  <c r="D40" i="50"/>
  <c r="D41" i="50"/>
  <c r="D42" i="50"/>
  <c r="D43" i="50"/>
  <c r="D44" i="50"/>
  <c r="D45" i="50"/>
  <c r="D46" i="50"/>
  <c r="D47" i="50"/>
  <c r="D48" i="50"/>
  <c r="D49" i="50"/>
  <c r="D50" i="50"/>
  <c r="D51" i="50"/>
  <c r="D52" i="50"/>
  <c r="D53" i="50"/>
  <c r="D54" i="50"/>
  <c r="D55" i="50"/>
  <c r="D2" i="50"/>
  <c r="C63" i="50"/>
  <c r="C61" i="50"/>
  <c r="C62" i="50"/>
  <c r="C60" i="50"/>
  <c r="C46" i="50"/>
  <c r="B3" i="50"/>
  <c r="C3" i="50"/>
  <c r="C4" i="50"/>
  <c r="C2" i="50"/>
  <c r="B2" i="50"/>
  <c r="B61" i="50"/>
  <c r="B60" i="50"/>
  <c r="B59" i="50"/>
  <c r="B58" i="50"/>
  <c r="B4" i="50"/>
  <c r="C333" i="50"/>
  <c r="C328" i="50"/>
  <c r="C329" i="50"/>
  <c r="C325" i="50"/>
  <c r="C323" i="50"/>
  <c r="C313" i="50"/>
  <c r="C310" i="50"/>
  <c r="C311" i="50"/>
  <c r="C308" i="50"/>
  <c r="C306" i="50"/>
  <c r="B336" i="50"/>
  <c r="B313" i="50"/>
  <c r="B306" i="50"/>
  <c r="C295" i="50"/>
  <c r="C296" i="50"/>
  <c r="C281" i="50"/>
  <c r="C276" i="50"/>
  <c r="C277" i="50"/>
  <c r="C273" i="50"/>
  <c r="C271" i="50"/>
  <c r="C261" i="50"/>
  <c r="C258" i="50"/>
  <c r="C259" i="50"/>
  <c r="C255" i="50"/>
  <c r="C253" i="50"/>
  <c r="A22" i="48"/>
  <c r="B253" i="50" s="1"/>
  <c r="A21" i="48"/>
  <c r="B252" i="50" s="1"/>
  <c r="C237" i="50"/>
  <c r="C238" i="50"/>
  <c r="C223" i="50"/>
  <c r="C218" i="50"/>
  <c r="C219" i="50"/>
  <c r="C215" i="50"/>
  <c r="C213" i="50"/>
  <c r="C203" i="50"/>
  <c r="C200" i="50"/>
  <c r="C201" i="50"/>
  <c r="C197" i="50"/>
  <c r="C195" i="50"/>
  <c r="C193" i="50"/>
  <c r="C192" i="50"/>
  <c r="C191" i="50"/>
  <c r="C190" i="50"/>
  <c r="C189" i="50"/>
  <c r="C188" i="50"/>
  <c r="C187" i="50"/>
  <c r="C186" i="50"/>
  <c r="C185" i="50"/>
  <c r="C184" i="50"/>
  <c r="A21" i="47"/>
  <c r="B193" i="50" s="1"/>
  <c r="A20" i="47"/>
  <c r="B192" i="50" s="1"/>
  <c r="A22" i="47"/>
  <c r="B194" i="50" s="1"/>
  <c r="A23" i="47"/>
  <c r="B195" i="50" s="1"/>
  <c r="C178" i="50"/>
  <c r="C164" i="50"/>
  <c r="C159" i="50"/>
  <c r="C160" i="50"/>
  <c r="C156" i="50"/>
  <c r="C154" i="50"/>
  <c r="C144" i="50"/>
  <c r="C141" i="50"/>
  <c r="C142" i="50"/>
  <c r="C138" i="50"/>
  <c r="C136" i="50"/>
  <c r="B136" i="50"/>
  <c r="C107" i="50"/>
  <c r="C105" i="50"/>
  <c r="C100" i="50"/>
  <c r="C101" i="50"/>
  <c r="C97" i="50"/>
  <c r="C98" i="50"/>
  <c r="C95" i="50"/>
  <c r="C85" i="50"/>
  <c r="C86" i="50"/>
  <c r="C83" i="50"/>
  <c r="C80" i="50"/>
  <c r="B80" i="50"/>
  <c r="C22" i="50"/>
  <c r="B22" i="50"/>
  <c r="C55" i="50"/>
  <c r="C45" i="50"/>
  <c r="B45" i="50"/>
  <c r="B62" i="50"/>
  <c r="B46" i="50"/>
  <c r="C57" i="50"/>
  <c r="C47" i="50"/>
  <c r="C44" i="50"/>
  <c r="C41" i="50"/>
  <c r="C39" i="50"/>
  <c r="C27" i="50"/>
  <c r="C28" i="50"/>
  <c r="C25" i="50"/>
  <c r="C20" i="50"/>
  <c r="B63" i="50"/>
  <c r="B57" i="50"/>
  <c r="B55" i="50"/>
  <c r="B47" i="50"/>
  <c r="B44" i="50"/>
  <c r="B41" i="50"/>
  <c r="B39" i="50"/>
  <c r="B37" i="50"/>
  <c r="B27" i="50"/>
  <c r="B25" i="50"/>
  <c r="B20" i="50"/>
  <c r="C332" i="50"/>
  <c r="C331" i="50"/>
  <c r="C330" i="50"/>
  <c r="C327" i="50"/>
  <c r="C324" i="50"/>
  <c r="C315" i="50"/>
  <c r="C312" i="50"/>
  <c r="C309" i="50"/>
  <c r="C307" i="50"/>
  <c r="C305" i="50"/>
  <c r="C304" i="50"/>
  <c r="C303" i="50"/>
  <c r="C302" i="50"/>
  <c r="C301" i="50"/>
  <c r="C300" i="50"/>
  <c r="C294" i="50"/>
  <c r="C280" i="50"/>
  <c r="C279" i="50"/>
  <c r="C278" i="50"/>
  <c r="C275" i="50"/>
  <c r="C272" i="50"/>
  <c r="C263" i="50"/>
  <c r="C260" i="50"/>
  <c r="C254" i="50"/>
  <c r="C252" i="50"/>
  <c r="C251" i="50"/>
  <c r="C250" i="50"/>
  <c r="C249" i="50"/>
  <c r="C248" i="50"/>
  <c r="C247" i="50"/>
  <c r="C246" i="50"/>
  <c r="C245" i="50"/>
  <c r="C244" i="50"/>
  <c r="C243" i="50"/>
  <c r="C242" i="50"/>
  <c r="C236" i="50"/>
  <c r="C222" i="50"/>
  <c r="C221" i="50"/>
  <c r="C220" i="50"/>
  <c r="C217" i="50"/>
  <c r="C214" i="50"/>
  <c r="C205" i="50"/>
  <c r="C202" i="50"/>
  <c r="C199" i="50"/>
  <c r="C196" i="50"/>
  <c r="C194" i="50"/>
  <c r="C183" i="50"/>
  <c r="C177" i="50"/>
  <c r="C163" i="50"/>
  <c r="C162" i="50"/>
  <c r="C161" i="50"/>
  <c r="C158" i="50"/>
  <c r="C155" i="50"/>
  <c r="C146" i="50"/>
  <c r="C143" i="50"/>
  <c r="C137" i="50"/>
  <c r="C135" i="50"/>
  <c r="C134" i="50"/>
  <c r="C133" i="50"/>
  <c r="C132" i="50"/>
  <c r="C131" i="50"/>
  <c r="C130" i="50"/>
  <c r="C129" i="50"/>
  <c r="C128" i="50"/>
  <c r="C127" i="50"/>
  <c r="C126" i="50"/>
  <c r="C125" i="50"/>
  <c r="C124" i="50"/>
  <c r="C123" i="50"/>
  <c r="C122" i="50"/>
  <c r="C106" i="50"/>
  <c r="C104" i="50"/>
  <c r="C103" i="50"/>
  <c r="C102" i="50"/>
  <c r="C99" i="50"/>
  <c r="C88" i="50"/>
  <c r="C87" i="50"/>
  <c r="C84" i="50"/>
  <c r="C81" i="50"/>
  <c r="C79" i="50"/>
  <c r="C78" i="50"/>
  <c r="C77" i="50"/>
  <c r="C76" i="50"/>
  <c r="C75" i="50"/>
  <c r="C74" i="50"/>
  <c r="C73" i="50"/>
  <c r="C72" i="50"/>
  <c r="C71" i="50"/>
  <c r="C70" i="50"/>
  <c r="C69" i="50"/>
  <c r="C68" i="50"/>
  <c r="C67" i="50"/>
  <c r="C59" i="50"/>
  <c r="C58" i="50"/>
  <c r="C56" i="50"/>
  <c r="C54" i="50"/>
  <c r="C53" i="50"/>
  <c r="C52" i="50"/>
  <c r="C51" i="50"/>
  <c r="C50" i="50"/>
  <c r="C49" i="50"/>
  <c r="C48" i="50"/>
  <c r="C43" i="50"/>
  <c r="C42" i="50"/>
  <c r="C40" i="50"/>
  <c r="C35" i="50"/>
  <c r="C33" i="50"/>
  <c r="C31" i="50"/>
  <c r="C29" i="50"/>
  <c r="C30" i="50"/>
  <c r="C32" i="50"/>
  <c r="C34" i="50"/>
  <c r="C36" i="50"/>
  <c r="C38" i="50"/>
  <c r="C26" i="50"/>
  <c r="C24" i="50"/>
  <c r="C21" i="50"/>
  <c r="C19" i="50"/>
  <c r="C18" i="50"/>
  <c r="C17" i="50"/>
  <c r="C16" i="50"/>
  <c r="C15" i="50"/>
  <c r="C14" i="50"/>
  <c r="C13" i="50"/>
  <c r="C12" i="50"/>
  <c r="C11" i="50"/>
  <c r="C10" i="50"/>
  <c r="C9" i="50"/>
  <c r="C8" i="50"/>
  <c r="C7" i="50"/>
  <c r="C6" i="50"/>
  <c r="C5" i="50"/>
  <c r="B337" i="50"/>
  <c r="B304" i="50"/>
  <c r="B303" i="50"/>
  <c r="B302" i="50"/>
  <c r="B301" i="50"/>
  <c r="B300" i="50"/>
  <c r="B289" i="50"/>
  <c r="B278" i="50"/>
  <c r="A20" i="48"/>
  <c r="B251" i="50" s="1"/>
  <c r="A19" i="48"/>
  <c r="B250" i="50" s="1"/>
  <c r="A18" i="48"/>
  <c r="B249" i="50" s="1"/>
  <c r="A17" i="48"/>
  <c r="B248" i="50" s="1"/>
  <c r="A16" i="48"/>
  <c r="B247" i="50" s="1"/>
  <c r="A15" i="48"/>
  <c r="B246" i="50" s="1"/>
  <c r="A14" i="48"/>
  <c r="B245" i="50" s="1"/>
  <c r="A13" i="48"/>
  <c r="B244" i="50" s="1"/>
  <c r="A12" i="48"/>
  <c r="B243" i="50" s="1"/>
  <c r="A11" i="48"/>
  <c r="B242" i="50" s="1"/>
  <c r="B236" i="50"/>
  <c r="A19" i="47"/>
  <c r="B191" i="50" s="1"/>
  <c r="A18" i="47"/>
  <c r="B190" i="50" s="1"/>
  <c r="A17" i="47"/>
  <c r="B189" i="50" s="1"/>
  <c r="A16" i="47"/>
  <c r="B188" i="50" s="1"/>
  <c r="A15" i="47"/>
  <c r="B187" i="50" s="1"/>
  <c r="A14" i="47"/>
  <c r="B186" i="50" s="1"/>
  <c r="A13" i="47"/>
  <c r="B185" i="50" s="1"/>
  <c r="A12" i="47"/>
  <c r="B184" i="50" s="1"/>
  <c r="A11" i="47"/>
  <c r="B183" i="50" s="1"/>
  <c r="B135" i="50"/>
  <c r="B134" i="50"/>
  <c r="B133" i="50"/>
  <c r="B132" i="50"/>
  <c r="B131" i="50"/>
  <c r="B130" i="50"/>
  <c r="B129" i="50"/>
  <c r="B128" i="50"/>
  <c r="B127" i="50"/>
  <c r="B126" i="50"/>
  <c r="B125" i="50"/>
  <c r="B124" i="50"/>
  <c r="B123" i="50"/>
  <c r="B122" i="50"/>
  <c r="B81" i="50"/>
  <c r="B79" i="50"/>
  <c r="B78" i="50"/>
  <c r="B77" i="50"/>
  <c r="B76" i="50"/>
  <c r="B75" i="50"/>
  <c r="B74" i="50"/>
  <c r="B73" i="50"/>
  <c r="B72" i="50"/>
  <c r="B71" i="50"/>
  <c r="B70" i="50"/>
  <c r="B69" i="50"/>
  <c r="B68" i="50"/>
  <c r="B67" i="50"/>
  <c r="B56" i="50"/>
  <c r="B54" i="50"/>
  <c r="B53" i="50"/>
  <c r="B52" i="50"/>
  <c r="B51" i="50"/>
  <c r="B50" i="50"/>
  <c r="B49" i="50"/>
  <c r="B48" i="50"/>
  <c r="B43" i="50"/>
  <c r="B42" i="50"/>
  <c r="B40" i="50"/>
  <c r="B38" i="50"/>
  <c r="B36" i="50"/>
  <c r="B35" i="50"/>
  <c r="B34" i="50"/>
  <c r="B33" i="50"/>
  <c r="B32" i="50"/>
  <c r="B31" i="50"/>
  <c r="B30" i="50"/>
  <c r="B29" i="50"/>
  <c r="B28" i="50"/>
  <c r="B26" i="50"/>
  <c r="B24" i="50"/>
  <c r="B21" i="50"/>
  <c r="B19" i="50"/>
  <c r="B18" i="50"/>
  <c r="B17" i="50"/>
  <c r="B16" i="50"/>
  <c r="B15" i="50"/>
  <c r="B14" i="50"/>
  <c r="B13" i="50"/>
  <c r="B12" i="50"/>
  <c r="B11" i="50"/>
  <c r="B10" i="50"/>
  <c r="B9" i="50"/>
  <c r="B8" i="50"/>
  <c r="B7" i="50"/>
  <c r="B6" i="50"/>
  <c r="B5" i="50"/>
  <c r="M58" i="48" l="1"/>
  <c r="F284" i="50" s="1"/>
  <c r="M40" i="48"/>
  <c r="F268" i="50" s="1"/>
  <c r="M36" i="48"/>
  <c r="F264" i="50" s="1"/>
  <c r="M25" i="48"/>
  <c r="F256" i="50" s="1"/>
  <c r="M19" i="48"/>
  <c r="F250" i="50" s="1"/>
  <c r="M15" i="48"/>
  <c r="F246" i="50" s="1"/>
  <c r="M11" i="48"/>
  <c r="F242" i="50" s="1"/>
  <c r="M63" i="48"/>
  <c r="F289" i="50" s="1"/>
  <c r="M59" i="48"/>
  <c r="F285" i="50" s="1"/>
  <c r="M12" i="48"/>
  <c r="F243" i="50" s="1"/>
  <c r="M65" i="48"/>
  <c r="F291" i="50" s="1"/>
  <c r="M61" i="48"/>
  <c r="F287" i="50" s="1"/>
  <c r="M57" i="48"/>
  <c r="F283" i="50" s="1"/>
  <c r="M43" i="48"/>
  <c r="F271" i="50" s="1"/>
  <c r="M39" i="48"/>
  <c r="F267" i="50" s="1"/>
  <c r="M35" i="48"/>
  <c r="F263" i="50" s="1"/>
  <c r="M14" i="48"/>
  <c r="F245" i="50" s="1"/>
  <c r="M60" i="48"/>
  <c r="F286" i="50" s="1"/>
  <c r="M56" i="48"/>
  <c r="F282" i="50" s="1"/>
  <c r="M38" i="48"/>
  <c r="F266" i="50" s="1"/>
  <c r="M13" i="48"/>
  <c r="F244" i="50" s="1"/>
  <c r="M54" i="48"/>
  <c r="F281" i="50" s="1"/>
  <c r="M46" i="48"/>
  <c r="F273" i="50" s="1"/>
  <c r="M41" i="48"/>
  <c r="F269" i="50" s="1"/>
  <c r="M37" i="48"/>
  <c r="F265" i="50" s="1"/>
  <c r="M16" i="48"/>
  <c r="F247" i="50" s="1"/>
  <c r="M66" i="47"/>
  <c r="F233" i="50" s="1"/>
  <c r="M62" i="47"/>
  <c r="F229" i="50" s="1"/>
  <c r="M58" i="47"/>
  <c r="F225" i="50" s="1"/>
  <c r="M44" i="47"/>
  <c r="F213" i="50" s="1"/>
  <c r="M40" i="47"/>
  <c r="F209" i="50" s="1"/>
  <c r="M36" i="47"/>
  <c r="F205" i="50" s="1"/>
  <c r="M19" i="47"/>
  <c r="F191" i="50" s="1"/>
  <c r="M11" i="47"/>
  <c r="F183" i="50" s="1"/>
  <c r="M61" i="47"/>
  <c r="F228" i="50" s="1"/>
  <c r="M57" i="47"/>
  <c r="F224" i="50" s="1"/>
  <c r="M39" i="47"/>
  <c r="F208" i="50" s="1"/>
  <c r="M18" i="47"/>
  <c r="F190" i="50" s="1"/>
  <c r="M64" i="47"/>
  <c r="F231" i="50" s="1"/>
  <c r="M60" i="47"/>
  <c r="F227" i="50" s="1"/>
  <c r="M55" i="47"/>
  <c r="F223" i="50" s="1"/>
  <c r="M47" i="47"/>
  <c r="F215" i="50" s="1"/>
  <c r="M42" i="47"/>
  <c r="F211" i="50" s="1"/>
  <c r="M38" i="47"/>
  <c r="F207" i="50" s="1"/>
  <c r="M21" i="47"/>
  <c r="F193" i="50" s="1"/>
  <c r="M17" i="47"/>
  <c r="F189" i="50" s="1"/>
  <c r="M13" i="47"/>
  <c r="F185" i="50" s="1"/>
  <c r="M59" i="47"/>
  <c r="F226" i="50" s="1"/>
  <c r="M41" i="47"/>
  <c r="F210" i="50" s="1"/>
  <c r="M37" i="47"/>
  <c r="F206" i="50" s="1"/>
  <c r="M26" i="47"/>
  <c r="F198" i="50" s="1"/>
  <c r="M20" i="47"/>
  <c r="F192" i="50" s="1"/>
  <c r="M12" i="47"/>
  <c r="F184" i="50" s="1"/>
  <c r="F169" i="50"/>
  <c r="F165" i="50"/>
  <c r="F149" i="50"/>
  <c r="F131" i="50"/>
  <c r="F127" i="50"/>
  <c r="F123" i="50"/>
  <c r="F172" i="50"/>
  <c r="F168" i="50"/>
  <c r="F164" i="50"/>
  <c r="F156" i="50"/>
  <c r="F152" i="50"/>
  <c r="F148" i="50"/>
  <c r="F134" i="50"/>
  <c r="F130" i="50"/>
  <c r="F167" i="50"/>
  <c r="F151" i="50"/>
  <c r="F147" i="50"/>
  <c r="F139" i="50"/>
  <c r="F133" i="50"/>
  <c r="F129" i="50"/>
  <c r="F174" i="50"/>
  <c r="F170" i="50"/>
  <c r="F166" i="50"/>
  <c r="F154" i="50"/>
  <c r="F150" i="50"/>
  <c r="F146" i="50"/>
  <c r="F132" i="50"/>
  <c r="F128" i="50"/>
  <c r="F124" i="50"/>
  <c r="F51" i="50"/>
  <c r="F35" i="50"/>
  <c r="F31" i="50"/>
  <c r="F23" i="50"/>
  <c r="F14" i="50"/>
  <c r="F10" i="50"/>
  <c r="F6" i="50"/>
  <c r="F50" i="50"/>
  <c r="F53" i="50"/>
  <c r="F49" i="50"/>
  <c r="F33" i="50"/>
  <c r="F16" i="50"/>
  <c r="F8" i="50"/>
  <c r="F58" i="50"/>
  <c r="F54" i="50"/>
  <c r="F30" i="50"/>
  <c r="F9" i="50"/>
  <c r="F5" i="50"/>
  <c r="F56" i="50"/>
  <c r="F52" i="50"/>
  <c r="F48" i="50"/>
  <c r="F40" i="50"/>
  <c r="F36" i="50"/>
  <c r="F32" i="50"/>
  <c r="F15" i="50"/>
  <c r="F11" i="50"/>
  <c r="F38" i="50"/>
  <c r="F34" i="50"/>
  <c r="F13" i="50"/>
</calcChain>
</file>

<file path=xl/sharedStrings.xml><?xml version="1.0" encoding="utf-8"?>
<sst xmlns="http://schemas.openxmlformats.org/spreadsheetml/2006/main" count="1290" uniqueCount="648">
  <si>
    <t/>
  </si>
  <si>
    <t>QuestionText_2013</t>
  </si>
  <si>
    <t>Final 2013 value</t>
  </si>
  <si>
    <t>AUS : Australia</t>
  </si>
  <si>
    <t>Please select a country</t>
  </si>
  <si>
    <t>OECD comment</t>
  </si>
  <si>
    <t>Country comment</t>
  </si>
  <si>
    <t>Reason for final decision by OECD</t>
  </si>
  <si>
    <t>Code 2013</t>
  </si>
  <si>
    <t>2018 value proposed by OECD</t>
  </si>
  <si>
    <t>Final 2018 value</t>
  </si>
  <si>
    <t>2013 revisions</t>
  </si>
  <si>
    <t>Comments on final choice</t>
  </si>
  <si>
    <t>Reason for country proposing different value</t>
  </si>
  <si>
    <t>For info.
Answers in PMR
database
 2013</t>
  </si>
  <si>
    <t>Code 2018</t>
  </si>
  <si>
    <t>Reason for proposing a value different from that in column O</t>
  </si>
  <si>
    <t>2018 value proposed by country (if different from that in column Q)</t>
  </si>
  <si>
    <t>QuestionText_2018</t>
  </si>
  <si>
    <t>code2018</t>
  </si>
  <si>
    <t>Status</t>
  </si>
  <si>
    <t>E</t>
  </si>
  <si>
    <t>N</t>
  </si>
  <si>
    <t>EC</t>
  </si>
  <si>
    <t>code2013</t>
  </si>
  <si>
    <t>Q8.1.4_1</t>
  </si>
  <si>
    <t>Q8.1.4_2</t>
  </si>
  <si>
    <t>Q8.1.4_3</t>
  </si>
  <si>
    <t>Q8.1.4_7</t>
  </si>
  <si>
    <t>Q8.1.4_8</t>
  </si>
  <si>
    <t>Q8.1.4_9</t>
  </si>
  <si>
    <t>Q8.1.4_4</t>
  </si>
  <si>
    <t>Q8.1.4_5</t>
  </si>
  <si>
    <t>Q8.2.5a</t>
  </si>
  <si>
    <t>Q8.2.5b</t>
  </si>
  <si>
    <t>Q8.2.5c</t>
  </si>
  <si>
    <t>Q8.2.5d</t>
  </si>
  <si>
    <t>Q8.2.5e</t>
  </si>
  <si>
    <t>Q8.2.5f</t>
  </si>
  <si>
    <t>Q8.2.5g</t>
  </si>
  <si>
    <t>Q8.2.5h</t>
  </si>
  <si>
    <t>Q8.3.4</t>
  </si>
  <si>
    <t>Q8.3.8</t>
  </si>
  <si>
    <t>Q8.3.8a_vi</t>
  </si>
  <si>
    <t>Q8.3.8a_v</t>
  </si>
  <si>
    <t>Q8.3.8a_iv</t>
  </si>
  <si>
    <t>Q8.3.8a_ii</t>
  </si>
  <si>
    <t>Q8.3.8a_iii</t>
  </si>
  <si>
    <t>Q8.3.8a_i</t>
  </si>
  <si>
    <t>Q8.3.9_ARC</t>
  </si>
  <si>
    <t>Q8.3.10_ARC</t>
  </si>
  <si>
    <t>Q8.1.3_1</t>
  </si>
  <si>
    <t>Q8.1.3_2</t>
  </si>
  <si>
    <t>Q8.1.3_3</t>
  </si>
  <si>
    <t>Q8.1.3_4</t>
  </si>
  <si>
    <t>Q8.1.3_5</t>
  </si>
  <si>
    <t>Q8.1.3_10</t>
  </si>
  <si>
    <t>Q8.1.3_7</t>
  </si>
  <si>
    <t>Q8.2.4a</t>
  </si>
  <si>
    <t>Q8.2.4b</t>
  </si>
  <si>
    <t>Q8.2.4c</t>
  </si>
  <si>
    <t>Q8.2.4d</t>
  </si>
  <si>
    <t>Q8.2.4e</t>
  </si>
  <si>
    <t>Q8.2.4f</t>
  </si>
  <si>
    <t>Q8.2.4g</t>
  </si>
  <si>
    <t>Q8.2.4h</t>
  </si>
  <si>
    <t>Q8.3.3</t>
  </si>
  <si>
    <t>Q8.3.7</t>
  </si>
  <si>
    <t>Q8.3.7a_vi</t>
  </si>
  <si>
    <t>Q8.3.7a_v</t>
  </si>
  <si>
    <t>Q8.3.7a_iv</t>
  </si>
  <si>
    <t>Q8.3.7a_ii</t>
  </si>
  <si>
    <t>Q8.3.7a_iii</t>
  </si>
  <si>
    <t>Q8.3.7a_i</t>
  </si>
  <si>
    <t>Q8.3.9_ENG</t>
  </si>
  <si>
    <t>Q8.3.10_ENG</t>
  </si>
  <si>
    <t>B</t>
  </si>
  <si>
    <t>D</t>
  </si>
  <si>
    <t>F</t>
  </si>
  <si>
    <t>G</t>
  </si>
  <si>
    <t>J</t>
  </si>
  <si>
    <t>M</t>
  </si>
  <si>
    <t>O</t>
  </si>
  <si>
    <t>L</t>
  </si>
  <si>
    <t>EoF</t>
  </si>
  <si>
    <t>H</t>
  </si>
  <si>
    <t>K</t>
  </si>
  <si>
    <t>I</t>
  </si>
  <si>
    <t>Q</t>
  </si>
  <si>
    <t>SPL</t>
  </si>
  <si>
    <t>Q8.2.1_ARC</t>
  </si>
  <si>
    <t>Q8.2.1_ENG</t>
  </si>
  <si>
    <t>Country list</t>
  </si>
  <si>
    <t>AUT : Austria</t>
  </si>
  <si>
    <t>BEL : Belgium</t>
  </si>
  <si>
    <t>CAN : Canada</t>
  </si>
  <si>
    <t>CHL : Chile</t>
  </si>
  <si>
    <t>CZE : Czech republic</t>
  </si>
  <si>
    <t>DNK : Denmark</t>
  </si>
  <si>
    <t>EST : Estonia</t>
  </si>
  <si>
    <t>FIN : Finland</t>
  </si>
  <si>
    <t>FRA : France</t>
  </si>
  <si>
    <t>DEU : Germany</t>
  </si>
  <si>
    <t>GRC : Greece</t>
  </si>
  <si>
    <t>HUN : Hungary</t>
  </si>
  <si>
    <t>ISL : Iceland</t>
  </si>
  <si>
    <t>IRE : Ireland</t>
  </si>
  <si>
    <t>ISR : Israel</t>
  </si>
  <si>
    <t>ITA : Italy</t>
  </si>
  <si>
    <t>JPN : Japan</t>
  </si>
  <si>
    <t>KOR : Korea</t>
  </si>
  <si>
    <t>LVA : Latvia</t>
  </si>
  <si>
    <t>LUX : Luxembourg</t>
  </si>
  <si>
    <t>MEX : Mexico</t>
  </si>
  <si>
    <t>NLD : Netherlands</t>
  </si>
  <si>
    <t>NZL : New Zealand</t>
  </si>
  <si>
    <t>NOR : Norway</t>
  </si>
  <si>
    <t>POL : Poland</t>
  </si>
  <si>
    <t>PRT : Portugal</t>
  </si>
  <si>
    <t>SVK : Slovak Republic</t>
  </si>
  <si>
    <t>ESP : Spain</t>
  </si>
  <si>
    <t>SWE : Sweden</t>
  </si>
  <si>
    <t>CHE : Switzerland</t>
  </si>
  <si>
    <t>TUR : Turkey</t>
  </si>
  <si>
    <t>GBR : United Kingdom</t>
  </si>
  <si>
    <t>USA : United States</t>
  </si>
  <si>
    <t>BRA : Brazil</t>
  </si>
  <si>
    <t>CHN : China</t>
  </si>
  <si>
    <t>IND : India</t>
  </si>
  <si>
    <t>IDN : Indonesia</t>
  </si>
  <si>
    <t>RUS : Russia</t>
  </si>
  <si>
    <t>ZAF : South Africa</t>
  </si>
  <si>
    <t>P</t>
  </si>
  <si>
    <t>SVN : Slovenia</t>
  </si>
  <si>
    <t>C8a.3 / Q8a.2.4a</t>
  </si>
  <si>
    <t>C8a.4 / Q8a.2.5a</t>
  </si>
  <si>
    <t>C8a.5 / Q8a.2.6a</t>
  </si>
  <si>
    <t>C8a.6 / Q8a.3.8a_i…vi</t>
  </si>
  <si>
    <t>C8b.3 / Q8b.2.4a</t>
  </si>
  <si>
    <t>C8b.4 / Q8b.2.5a</t>
  </si>
  <si>
    <t>C8b.5 / Q8b.2.6a</t>
  </si>
  <si>
    <t>C8b.6 / Q8b.3.8b_i…vi</t>
  </si>
  <si>
    <t>C8c.3 / Q8c.2.4a</t>
  </si>
  <si>
    <t>C8c.4 / Q8c.2.5a</t>
  </si>
  <si>
    <t>C8c.5 / Q8c.2.6a</t>
  </si>
  <si>
    <t>C8c.6 / Q8c.3.8c_i…vi</t>
  </si>
  <si>
    <t>C8d.3 / Q8d.2.4a</t>
  </si>
  <si>
    <t>C8d.4 / Q8d.2.5a</t>
  </si>
  <si>
    <t>C8d.5 / Q8d.2.6a</t>
  </si>
  <si>
    <t>C8d.6 / Q8d.3.8d_i…vi</t>
  </si>
  <si>
    <t>C8e.3 / Q8e.2.4a</t>
  </si>
  <si>
    <t>C8e.4 / Q8e.2.5a</t>
  </si>
  <si>
    <t>C8e.5 / Q8e.2.6a</t>
  </si>
  <si>
    <t>C8e.6 / Q8e.3.8e_i…vi</t>
  </si>
  <si>
    <t>C8f.3 / Q8f.2.4a</t>
  </si>
  <si>
    <t>C8f.4 / Q8f.2.5a</t>
  </si>
  <si>
    <t>C8f.5 / Q8f.2.6a</t>
  </si>
  <si>
    <t>C8f.6 / Q8f.3.8f_i…vi</t>
  </si>
  <si>
    <t>Proposed Revision to 2013 PMR database</t>
  </si>
  <si>
    <t>Justification for Proposed Revision to 2013 PMR database</t>
  </si>
  <si>
    <t>C8a.7 / Q8a.3.5a</t>
  </si>
  <si>
    <t>C8b.7 / Q8b.3.5a</t>
  </si>
  <si>
    <t>C8c.7 / Q8c.3.5a</t>
  </si>
  <si>
    <t>C8d.7 / Q8d.3.5a</t>
  </si>
  <si>
    <t>C8e.7 / Q8e.3.5a</t>
  </si>
  <si>
    <t>C8f.7 / Q8f.3.5a</t>
  </si>
  <si>
    <t>Early 2019</t>
  </si>
  <si>
    <t>KAZ : Kazakhstan</t>
  </si>
  <si>
    <t>Does the legal profession have an exclusive or shared exclusive right to provide the task? - Representation of clients before courts</t>
  </si>
  <si>
    <t>Does the legal profession have an exclusive or shared exclusive right to provide the task? - Representation before administrative agencies, including on tax matters</t>
  </si>
  <si>
    <t>Does the legal profession have an exclusive or shared exclusive right to provide the task? - Advice on matters predominantly regulated by domestic law</t>
  </si>
  <si>
    <t>Does the legal profession have an exclusive or shared exclusive right to provide the task? - Advice on matters predominantly regulated by international law</t>
  </si>
  <si>
    <t>Does the legal profession have an exclusive or shared exclusive right to provide the task? - Advice on matters predominantly regulated by foreign law</t>
  </si>
  <si>
    <t>Does the legal profession have an exclusive or shared exclusive right to provide the task? - Transferring of title to real estate, wills and regulation of family matters (conveyancing)</t>
  </si>
  <si>
    <t>Does the legal profession have an exclusive or shared exclusive right to provide the task? - Tax advice</t>
  </si>
  <si>
    <t>Does the legal profession have an exclusive or shared exclusive right to provide the task? - Insolvency practice</t>
  </si>
  <si>
    <t>Does the legal profession have an exclusive or shared exclusive right to provide the task? - Management consulting and other business advisory services</t>
  </si>
  <si>
    <t>Does the legal profession have an exclusive or shared exclusive right to provide the task? - Advice and representation on patent law</t>
  </si>
  <si>
    <t>How is access to the profession regulated? - Legal profession</t>
  </si>
  <si>
    <t>Entry requirements in the legal profession - Is a university degree required to enter the profession?</t>
  </si>
  <si>
    <t>Entry requirements in the legal profession - If a university degree is required, how many years duration?</t>
  </si>
  <si>
    <t>Entry requirements in the legal profession - Is there any other higher education required to enter the profession?</t>
  </si>
  <si>
    <t>Entry requirements in the legal profession - If any other higher education is required, how many years duration?</t>
  </si>
  <si>
    <t>Entry requirements in the legal profession - Is relevant compulsory practice required to become a full member of the profession?</t>
  </si>
  <si>
    <t>Entry requirements in the legal profession - If relevant compulsory practice is required, how many years duration?</t>
  </si>
  <si>
    <t>Entry requirements in the legal profession - Is there a requirement to pass one or more professional examinations to become a full member of the profession?</t>
  </si>
  <si>
    <t>Entry requirements in the legal profession - Is membership in a professional organisation compulsory in order to legally practice?</t>
  </si>
  <si>
    <t>Is the legal form of business restricted in the legal profession?</t>
  </si>
  <si>
    <t>Are the fees/prices that the legal profession charges for its services regulated by the government or self-regulated by the profession itself?</t>
  </si>
  <si>
    <t>If fees/prices are regulated or self-regulated, what is the nature of these regulations? - Non-binding recommended prices for some services</t>
  </si>
  <si>
    <t>If fees/prices are regulated or self-regulated, what is the nature of these regulations? - Non-binding recommended prices for all services</t>
  </si>
  <si>
    <t>If fees/prices are regulated or self-regulated, what is the nature of these regulations? - Binding maximum prices for some services</t>
  </si>
  <si>
    <t>If fees/prices are regulated or self-regulated, what is the nature of these regulations? - Binding maximum prices for all services</t>
  </si>
  <si>
    <t>If fees/prices are regulated or self-regulated, what is the nature of these regulations? - Binding minimum prices for some services</t>
  </si>
  <si>
    <t>If fees/prices are regulated or self-regulated, what is the nature of these regulations? - Binding minimum prices for all services</t>
  </si>
  <si>
    <t>Are there restrictions on advertising and marketing by profesionals? - Legal profession</t>
  </si>
  <si>
    <t>Are there restrictions on inter-professional co-operation (e.g. partnerships, associations, joint ventures)? - Legal profession</t>
  </si>
  <si>
    <t>Does the accountancy profession have an exclusive or shared exclusive right to provide the task? - Insolvency practice</t>
  </si>
  <si>
    <t>Does the accountancy profession have an exclusive or shared exclusive right to provide the task? - Tax advice</t>
  </si>
  <si>
    <t>Does the accountancy profession have an exclusive or shared exclusive right to provide the task? - Expert witness in accounting</t>
  </si>
  <si>
    <t>Does the accountancy profession have an exclusive or shared exclusive right to provide the task? - Valuation and actuarial services</t>
  </si>
  <si>
    <t>Does the accountancy profession have an exclusive or shared exclusive right to provide the task? - Investment advice</t>
  </si>
  <si>
    <t>Does the accountancy profession have an exclusive or shared exclusive right to provide the task? - Statutory audit</t>
  </si>
  <si>
    <t>Does the accountancy profession have an exclusive or shared exclusive right to provide the task? - Non-statutory audit</t>
  </si>
  <si>
    <t>Does the accountancy profession have an exclusive or shared exclusive right to provide the task? - Public sector audit</t>
  </si>
  <si>
    <t>Does the accountancy profession have an exclusive or shared exclusive right to provide the task? - Audit of mergers and of contribution in kind</t>
  </si>
  <si>
    <t>Does the accountancy profession have an exclusive or shared exclusive right to provide the task? - Management consultancy, including financial planning</t>
  </si>
  <si>
    <t>How is access to the profession regulated? - Accountancy profession</t>
  </si>
  <si>
    <t>Entry requirements in the accountancy profession - Is a university degree required to enter the profession?</t>
  </si>
  <si>
    <t>Entry requirements in the accountancy profession - If a university degree is required, how many years duration?</t>
  </si>
  <si>
    <t>Entry requirements in the accountancy profession - Is there any other higher education required to enter the profession?</t>
  </si>
  <si>
    <t>Entry requirements in the accountancy profession - If any other higher education is required, how many years duration?</t>
  </si>
  <si>
    <t>Entry requirements in the accountancy profession - Is relevant compulsory practice required to become a full member of the profession?</t>
  </si>
  <si>
    <t>Entry requirements in the accountancy profession - If relevant compulsory practice is required, how many years duration?</t>
  </si>
  <si>
    <t>Entry requirements in the accountancy profession - Is there a requirement to pass one or more professional examinations to become a full member of the profession?</t>
  </si>
  <si>
    <t>Entry requirements in the accountancy profession - Is membership in a professional organisation compulsory in order to legally practice?</t>
  </si>
  <si>
    <t>Is the legal form of business restricted in the accountancy profession?</t>
  </si>
  <si>
    <t>Are the fees/prices that the accountancy profession charges for its services regulated by the government or self-regulated by the profession itself?</t>
  </si>
  <si>
    <t>Are there restrictions on advertising and marketing by profesionals? - Accountancy profession</t>
  </si>
  <si>
    <t>Are there restrictions on inter-professional co-operation (e.g. partnerships, associations, joint ventures)? - Accountancy profession</t>
  </si>
  <si>
    <t>Does the architecture profession have an exclusive or shared exclusive right to provide the task? - Feasibility studies</t>
  </si>
  <si>
    <t>Does the architecture profession have an exclusive or shared exclusive right to provide the task? - Planning (elaboration of blue prints)</t>
  </si>
  <si>
    <t>Does the architecture profession have an exclusive or shared exclusive right to provide the task? - Request for construction permit</t>
  </si>
  <si>
    <t>Does the architecture profession have an exclusive or shared exclusive right to provide the task? - Preparation and monitoring of construction/execution</t>
  </si>
  <si>
    <t>Does the architecture profession have an exclusive or shared exclusive right to provide the task? - Construction cost management</t>
  </si>
  <si>
    <t>Does the architecture profession have an exclusive or shared exclusive right to provide the task? - Topographical determination, demarcation, land surveying</t>
  </si>
  <si>
    <t>Does the architecture profession have an exclusive or shared exclusive right to provide the task? - Urban and landscape planning</t>
  </si>
  <si>
    <t>Does the architecture profession have an exclusive or shared exclusive right to provide the task? - Interior design</t>
  </si>
  <si>
    <t>How is access to the profession regulated? - Architecture profession</t>
  </si>
  <si>
    <t>Entry requirements in the architecture profession - Is a university degree required to enter the profession?</t>
  </si>
  <si>
    <t>Entry requirements in the architecture profession - If a university degree is required, how many years duration?</t>
  </si>
  <si>
    <t>Entry requirements in the architecture profession - Is there any other higher education required to enter the profession?</t>
  </si>
  <si>
    <t>Entry requirements in the architecture profession - If any other higher education is required, how many years duration?</t>
  </si>
  <si>
    <t>Entry requirements in the architecture profession - Is relevant compulsory practice required to become a full member of the profession?</t>
  </si>
  <si>
    <t>Entry requirements in the architecture profession - If relevant compulsory practice is required, how many years duration?</t>
  </si>
  <si>
    <t>Entry requirements in the architecture profession - Is there a requirement to pass one or more professional examinations to become a full member of the profession?</t>
  </si>
  <si>
    <t>Entry requirements in the architecture profession - Is membership in a professional organisation compulsory in order to legally practice?</t>
  </si>
  <si>
    <t>Is the legal form of business restricted in the architecture profession?</t>
  </si>
  <si>
    <t>Are the fees/prices that the architecture profession charges for its services regulated by the government or self-regulated by the profession itself?</t>
  </si>
  <si>
    <t>Are there restrictions on advertising and marketing by profesionals? - Architecture profession</t>
  </si>
  <si>
    <t>Are there restrictions on inter-professional co-operation (e.g. partnerships, associations, joint ventures)? - Architecture profession</t>
  </si>
  <si>
    <t>Does the engineering profession have an exclusive or shared exclusive right to provide the task? - Feasibility studies</t>
  </si>
  <si>
    <t>Does the engineering profession have an exclusive or shared exclusive right to provide the task? - Environmental assessments</t>
  </si>
  <si>
    <t>Does the engineering profession have an exclusive or shared exclusive right to provide the task? - Design and planning</t>
  </si>
  <si>
    <t>Does the engineering profession have an exclusive or shared exclusive right to provide the task? - Representation for obtaining permits (signature of designs)</t>
  </si>
  <si>
    <t>Does the engineering profession have an exclusive or shared exclusive right to provide the task? - Tender and contract administration</t>
  </si>
  <si>
    <t>Does the engineering profession have an exclusive or shared exclusive right to provide the task? - Expert witness activities</t>
  </si>
  <si>
    <t>Does the engineering profession have an exclusive or shared exclusive right to provide the task? - Construction cost management</t>
  </si>
  <si>
    <t>How is access to the profession regulated? - Engineering profession</t>
  </si>
  <si>
    <t>Entry requirements in the engineering profession - Is a university degree required to enter the profession?</t>
  </si>
  <si>
    <t>Entry requirements in the engineering profession - If a university degree is required, how many years duration?</t>
  </si>
  <si>
    <t>Entry requirements in the engineering profession - Is there any other higher education required to enter the profession?</t>
  </si>
  <si>
    <t>Entry requirements in the engineering profession - If any other higher education is required, how many years duration?</t>
  </si>
  <si>
    <t>Entry requirements in the engineering profession - Is relevant compulsory practice required to become a full member of the profession?</t>
  </si>
  <si>
    <t>Entry requirements in the engineering profession - If relevant compulsory practice is required, how many years duration?</t>
  </si>
  <si>
    <t>Entry requirements in the engineering profession - Is there a requirement to pass one or more professional examinations to become a full member of the profession?</t>
  </si>
  <si>
    <t>Entry requirements in the engineering profession - Is membership in a professional organisation compulsory in order to legally practice?</t>
  </si>
  <si>
    <t>Is the legal form of business restricted in the engineering profession?</t>
  </si>
  <si>
    <t>Are the fees/prices that the engineering profession charges for its services regulated by the government or self-regulated by the profession itself?</t>
  </si>
  <si>
    <t>Are there restrictions on advertising and marketing by profesionals? - Engineering profession</t>
  </si>
  <si>
    <t>Are there restrictions on inter-professional co-operation (e.g. partnerships, associations, joint ventures)? - Engineering profession</t>
  </si>
  <si>
    <t>ИНСТРУКЦИИ ПО ЗАПОЛНЕНИЮ ОПРОСНИКА ОЭСР ПО ИНДИКАТОРАМ РЕГУЛИРОВАНИЯ 2018</t>
  </si>
  <si>
    <r>
      <t xml:space="preserve"> Пожалуйста, прочтите и следуйте </t>
    </r>
    <r>
      <rPr>
        <u/>
        <sz val="11"/>
        <color theme="1"/>
        <rFont val="Calibri"/>
        <family val="2"/>
        <scheme val="minor"/>
      </rPr>
      <t>инструкциям,</t>
    </r>
    <r>
      <rPr>
        <sz val="11"/>
        <color theme="1"/>
        <rFont val="Calibri"/>
        <family val="2"/>
        <scheme val="minor"/>
      </rPr>
      <t xml:space="preserve"> представленным в данном файле по:</t>
    </r>
  </si>
  <si>
    <t xml:space="preserve">1.      Срокам </t>
  </si>
  <si>
    <t xml:space="preserve">2.      Структуре опросника  </t>
  </si>
  <si>
    <t xml:space="preserve">3.      Ответам на вопросы </t>
  </si>
  <si>
    <t xml:space="preserve">4.      Выбору юрисдикции для которой Вы будете отвечать на вопросы опросника </t>
  </si>
  <si>
    <t xml:space="preserve">5.      Вопросам, отмеченным светло-зеленым цветом  </t>
  </si>
  <si>
    <t xml:space="preserve">6.      Сопоставимости опросника с течением времени и вопросам, отмеченным в светло-розовом цвете </t>
  </si>
  <si>
    <t xml:space="preserve">7.      Выбору респондентов для ответов на вопросы опросника </t>
  </si>
  <si>
    <t>Для получения разъяснений или по поводу дальнейших инструкций,  пожалуйста, обращайтесь в ОЭСР по адресу:</t>
  </si>
  <si>
    <t xml:space="preserve">1.   Сроки </t>
  </si>
  <si>
    <t xml:space="preserve">Крайний срок подачи заполненного опросника ОЭСР:   </t>
  </si>
  <si>
    <r>
      <t>Предварительные результаты для всех стран будут представлены во время</t>
    </r>
    <r>
      <rPr>
        <i/>
        <sz val="11"/>
        <color theme="1"/>
        <rFont val="Calibri"/>
        <family val="2"/>
        <scheme val="minor"/>
      </rPr>
      <t xml:space="preserve"> рабочей группы Комитета ОЭСР по экономической политике</t>
    </r>
    <r>
      <rPr>
        <sz val="11"/>
        <color theme="1"/>
        <rFont val="Calibri"/>
        <family val="2"/>
        <scheme val="minor"/>
      </rPr>
      <t xml:space="preserve"> (WP1 of the OECD Economic Policy Committee):</t>
    </r>
  </si>
  <si>
    <t>октябрь 2018 г.</t>
  </si>
  <si>
    <t xml:space="preserve"> Публикация окончательной версии новых индикаторов для всех стран :</t>
  </si>
  <si>
    <t xml:space="preserve">начало 2019 г. </t>
  </si>
  <si>
    <t xml:space="preserve">2.  Структура опросника </t>
  </si>
  <si>
    <t>Опросник PMR состоит из 15 мастер-файлов в Excel. Каждый файл содержит копию "Инструкций", а также один или несколько листов с вопросами по отдельным секторам или направлениям регулирования.</t>
  </si>
  <si>
    <t xml:space="preserve"> Названия мастер-файлов</t>
  </si>
  <si>
    <t xml:space="preserve"> Рабочие листы включены </t>
  </si>
  <si>
    <t xml:space="preserve">Энергетика </t>
  </si>
  <si>
    <t xml:space="preserve">Инструкции  + 1 - Электроэнергетика  + 2 - Природный газ + 2bis - Регулятор </t>
  </si>
  <si>
    <t>Электронные средства связи</t>
  </si>
  <si>
    <t xml:space="preserve">Инструкции  + 3 -Электронные средства связи +3bis - Регулятор  </t>
  </si>
  <si>
    <t>Почтовое обслуживание</t>
  </si>
  <si>
    <t>Инструкции  + 4 - Почтовое обслуживание</t>
  </si>
  <si>
    <t xml:space="preserve">Транспорт </t>
  </si>
  <si>
    <t xml:space="preserve">Инструкции + 5A - Ж/д перевозки + 5Abis -  ж/д регулятор + 5B - Воздушные перевозки + 5Bbis - Авиа регулятор + 5C - Водный транспорт  + 5D -  Автомобильные грузовые перевозки + 5E - Перевозки автобусами междугородного сообщения </t>
  </si>
  <si>
    <t>Водоснабжение</t>
  </si>
  <si>
    <t xml:space="preserve">Инструкции + 6 - Водоснабжение + 6bis - Регулятор </t>
  </si>
  <si>
    <t xml:space="preserve">Розничная торговля </t>
  </si>
  <si>
    <t xml:space="preserve">Инструкции + 7A - Розничная торговля </t>
  </si>
  <si>
    <t>Такси</t>
  </si>
  <si>
    <t xml:space="preserve">Инструкции + 7B - Такси </t>
  </si>
  <si>
    <t>Профессиональные услуги</t>
  </si>
  <si>
    <t xml:space="preserve">Инструкции + 8A - Адвокаты + 8B - Нотариусы + 8C - Бухгалтеры  + 8D - Архитекторы + 8E - Инженеры гражданского строительства + 8F - Агенты недвижимости </t>
  </si>
  <si>
    <t xml:space="preserve">Прочие сектора </t>
  </si>
  <si>
    <t>Инструкции  + 9 - Прочие сектора</t>
  </si>
  <si>
    <t>Административное бремя для стартапов</t>
  </si>
  <si>
    <t xml:space="preserve">Инструкции + 10 - Административное бремя </t>
  </si>
  <si>
    <t>Барьеры для торговли и инвестиций</t>
  </si>
  <si>
    <t>Инструкции + 11 - Барьеры для торговли и инвестиций</t>
  </si>
  <si>
    <t xml:space="preserve">Цифровая экономика </t>
  </si>
  <si>
    <t xml:space="preserve"> Инструкции  + 12 - Цифровая экономика</t>
  </si>
  <si>
    <t xml:space="preserve">Регулирование </t>
  </si>
  <si>
    <t xml:space="preserve">Инструкции  + 13A - Регулирование </t>
  </si>
  <si>
    <t xml:space="preserve">Управление государственными предприятиями </t>
  </si>
  <si>
    <t xml:space="preserve">Инструкции + 13B - Управление государственными предприятиями </t>
  </si>
  <si>
    <t xml:space="preserve">Государственные закупки </t>
  </si>
  <si>
    <t>Инструкции + 13C  - Государственные закупки</t>
  </si>
  <si>
    <t xml:space="preserve">3.  Как отвечать на вопросы опросника </t>
  </si>
  <si>
    <t xml:space="preserve"> В целях повышения эффективности процесса сбора данных просим респондентов  соблюдать следующие общие инструкции:</t>
  </si>
  <si>
    <t>Для своих ответов использовать только заранее отформатированные электронные опросники в формате Excel.xlsx. Пожалуйста, НЕ меняйте формат на Excel.xls или на другие форматы Excel, поскольку, ОЭСР не сможет обработать Ваши ответы, если они будут представлены в другом формате.</t>
  </si>
  <si>
    <t>Если возможно, не используйте компьютеры, в которых не установлена операционная система Windows, а установлены такие системы как Mac или Unix, поскольку ОЭСР не сможет обработать Ваши ответы. Пожалуйста, свяжитесь с ОЭСР, если у вас нет альтернатив, чтобы мы смогли предоставить Вам дальнейшие инструкции.</t>
  </si>
  <si>
    <t xml:space="preserve">В каждом рабочем листе </t>
  </si>
  <si>
    <t>‒     Ответы должны быть предоставлены в колонке, отмеченной "Ответы 2018", с использованием выпадающего меню ответов.</t>
  </si>
  <si>
    <t>‒     Перед тем как выбрать ответ, прочтите определения, примечания и инструкции, размещенные рядом с почти каждым вопросом в колонке под названием "Определения и Инструкции" или "Инструкции для прочтения перед ответом на вопросы".</t>
  </si>
  <si>
    <r>
      <t xml:space="preserve">‒     Ответы должны </t>
    </r>
    <r>
      <rPr>
        <b/>
        <sz val="11"/>
        <color theme="1"/>
        <rFont val="Calibri"/>
        <family val="2"/>
        <scheme val="minor"/>
      </rPr>
      <t>отражать ситуацию в Вашей стране на 1 января 2018 г.</t>
    </r>
    <r>
      <rPr>
        <sz val="11"/>
        <color theme="1"/>
        <rFont val="Calibri"/>
        <family val="2"/>
        <scheme val="minor"/>
      </rPr>
      <t xml:space="preserve"> – т.е. ответы должны принимать во внимание только законы, стратегии и постановления действующие на 1 января 2018г. НЕ рассматривайте изменения в стратегиях,  политике, законах и постановлениях, вступивших в силу в вашей юрисдикции после этой даты.</t>
    </r>
  </si>
  <si>
    <r>
      <t>‒     Если Вы хотите предоставить больше информации, пожалуйста, используйте колонку "Комментарии к ответам".</t>
    </r>
    <r>
      <rPr>
        <sz val="11"/>
        <color theme="1"/>
        <rFont val="Calibri"/>
        <family val="2"/>
        <scheme val="minor"/>
      </rPr>
      <t xml:space="preserve"> Остальная часть файла будет заблокирована. </t>
    </r>
  </si>
  <si>
    <r>
      <t xml:space="preserve">Если Вы считаете, что </t>
    </r>
    <r>
      <rPr>
        <b/>
        <sz val="11"/>
        <color theme="1"/>
        <rFont val="Calibri"/>
        <family val="2"/>
        <scheme val="minor"/>
      </rPr>
      <t>вопрос неприменим к Вашей стране</t>
    </r>
    <r>
      <rPr>
        <sz val="11"/>
        <color theme="1"/>
        <rFont val="Calibri"/>
        <family val="2"/>
        <scheme val="minor"/>
      </rPr>
      <t>, Вы должны указать, что вопрос неприменим в колонке "Комментарии к ответам" и пояснить причины почему данный вопрос неприменим.</t>
    </r>
  </si>
  <si>
    <r>
      <t xml:space="preserve">‒     Если Вы сомневаетесь как ответить на вопрос, свяжитесь с ОЭСР по электронному адресу: yana.vaziakova@oecd.org  или </t>
    </r>
    <r>
      <rPr>
        <u/>
        <sz val="11"/>
        <color rgb="FF0070C0"/>
        <rFont val="Calibri"/>
        <family val="2"/>
        <scheme val="minor"/>
      </rPr>
      <t>PMR2018@oecd.org</t>
    </r>
  </si>
  <si>
    <r>
      <t xml:space="preserve"> Мы часто просим</t>
    </r>
    <r>
      <rPr>
        <b/>
        <sz val="11"/>
        <color theme="1"/>
        <rFont val="Calibri"/>
        <family val="2"/>
        <scheme val="minor"/>
      </rPr>
      <t xml:space="preserve"> представить ссылки на законы и постановления, а также и на другие документы, указанные в вопросе</t>
    </r>
    <r>
      <rPr>
        <sz val="11"/>
        <color theme="1"/>
        <rFont val="Calibri"/>
        <family val="2"/>
        <scheme val="minor"/>
      </rPr>
      <t>, для того чтобы помочь команде ОЭСР в процессе оценки данных. Наша команда будет проверять, правильно ли был понят вопрос и насколько ответы являются полными и соответствующими. Такая информация позволит избежать направления дополнительных запросов к Вам и ускорит работу команды. Пожалуйста, указывайте их в колонке "Комментарии к ответам".</t>
    </r>
  </si>
  <si>
    <r>
      <rPr>
        <b/>
        <sz val="11"/>
        <color theme="1"/>
        <rFont val="Calibri"/>
        <family val="2"/>
        <scheme val="minor"/>
      </rPr>
      <t>Пожалуйста, отвечайте на вопросы в каждом листе в порядке, в котором они представлены</t>
    </r>
    <r>
      <rPr>
        <sz val="11"/>
        <color theme="1"/>
        <rFont val="Calibri"/>
        <family val="2"/>
        <scheme val="minor"/>
      </rPr>
      <t>, поскольку, некоторые вопросы являются условными и зависят от ответов, данных на вопросы выше. Если на вопросы отвечали в правильном порядке, и по ошибке, выдали несоответствующий ответ, ячейка с несоответствующим ответом станет красной, для того чтобы привлечь Ваше внимание.</t>
    </r>
  </si>
  <si>
    <t xml:space="preserve">4.   Как выбрать юрисдикцию, по которой Вы будете отвечать на вопросы опросника </t>
  </si>
  <si>
    <t>Отвечая на вопросы, пожалуйста, учтите следующее:</t>
  </si>
  <si>
    <t xml:space="preserve">·         В каждом разделе опросника пожалуйста ссылайтесь на законы, постановления и стратегии, принятые на центральном уровне правительства, если это возможно (для федеративных государств - это будут постановления правительства на федеральном уровне). </t>
  </si>
  <si>
    <t xml:space="preserve">·      В случаях, когда законы, постановления и стратегии принимаются на субнациональном уовне (т.е. на уровне штата или ниже в странах с федеративным устройством), и, поэтому, могут быть различия в разных штатах, пожалуйста, основывайте Ваши ответы, по меньшей мере на те, которые превалируют в данной конкретной юрисдикции, такой как штат, регион, федеральная земля или иная юрисдикция. </t>
  </si>
  <si>
    <r>
      <t xml:space="preserve">·        Для того чтобы обеспечить соответствие с течением времени, при выборе юрисдикции, Вам следует учитывать СПИСОК, представленный ниже. Если Ваша страна не находится в списке, </t>
    </r>
    <r>
      <rPr>
        <b/>
        <sz val="11"/>
        <color theme="1"/>
        <rFont val="Calibri"/>
        <family val="2"/>
        <scheme val="minor"/>
      </rPr>
      <t xml:space="preserve">Вам нужно указывать штат, РЕГИОН, ПРОВИНЦИЮ, ФЕДЕРАЛЬНУЮ ЗЕМЛЮ или иную юрисдикцию с самым высоким ВВП в вашей стране (не ВВП на душу населения). </t>
    </r>
    <r>
      <rPr>
        <sz val="11"/>
        <color theme="1"/>
        <rFont val="Calibri"/>
        <family val="2"/>
        <scheme val="minor"/>
      </rPr>
      <t xml:space="preserve">Такой критерий направлен на обеспечение репрезентативности и сопоставимости ответов с течением времени и по странам.  </t>
    </r>
  </si>
  <si>
    <t>Однако, если в прошлом, отвечая на вопросы опросника PMR, Ваша страна каждый раз использовала другую юрисдикцию, Вы можете продолжить с этой юрисдикцией. В этом случае, пожалуйста, укажите в специальном блоке в каждом разделе опросника название юрисдикции и поясните, что эта юрисдикция также использовалась в опросниках PMR в прошлом.</t>
  </si>
  <si>
    <t>СПИСОК:</t>
  </si>
  <si>
    <t xml:space="preserve">Для следующих стран, пожалуйста, представьте свои ответы по следующим штатам: </t>
  </si>
  <si>
    <t xml:space="preserve">‒       Австралия - Новый Южный Уэльс  </t>
  </si>
  <si>
    <t xml:space="preserve">‒       Канада - Онтарио </t>
  </si>
  <si>
    <t xml:space="preserve">‒       Германия - Бавария  </t>
  </si>
  <si>
    <t>‒      Индонезия - Специальный столичный округ Джакарта ( DKI Джакарта)</t>
  </si>
  <si>
    <t xml:space="preserve">‒      Мексика - Федеральный округ Мехико  </t>
  </si>
  <si>
    <t xml:space="preserve">‒      Швейцария - кантон Цурих  </t>
  </si>
  <si>
    <t xml:space="preserve">‒      Соединенные Штаты - Нью-Йорк </t>
  </si>
  <si>
    <t>·        В каждом разделе есть вопрос, в котором запрашиваются детали о юрисдикции, для которой заполняется этот раздел. Пожалуйста, ответьте на эти вопросы, для того чтобы у ОЭСР была возможность вести учет по этой юрисдикции, к которой относятся ответы, и валидировать Ваши ответы.</t>
  </si>
  <si>
    <t>·          Единственное исключение  - это Раздел  7A.4  по Розничной торговле, в котором задаются вопросы о регулировании часов работы магазинов по двум разным юрисдикциям  (как это делалось в прошлом).</t>
  </si>
  <si>
    <t>·         Если Вы хотите, чтобы опросник PMR оценил объем различий в регулировании в разных регионах или штатах в Вашей стране, Вы также можете заполнить опросник для двух и более юрисдикций. Если Вы отвечаете по более чем одной юрисдикции, сделайте копию соответствующего рабочего листа, ответьте на каждую копию по каждой юрисдикции, в каждом случае указывайте юрисдикцию, к которой относится Ваш ответ и как Вы выбрали эту юрисдикцию.</t>
  </si>
  <si>
    <t>5.   Ответы отмеченные светло-зеленым</t>
  </si>
  <si>
    <t>Некоторые вопросы отмечены светло-зеленым цветом, поскольку ответы на эти вопросы ТОЛЬКО для стран-членов ОЭСР будут взяты из других баз данных ОЭСР. Странам, которые не являются странами-членами ОЭСР нужно будет ответить на эти вопросы.</t>
  </si>
  <si>
    <t xml:space="preserve">6.  Сопоставимость с течением времени опросника PMR и вопросов, отмеченных в светло-розовом цвете </t>
  </si>
  <si>
    <t xml:space="preserve"> Значительные изменения, произошедшие в опроснике 2018 г. предполагают, что индикаторы 2018 года не будут сопоставимы с предыдущими версиями (1998, 2003, 2008 и 2013 гг.). Для того чтобы обеспечить сопоставимость, ОЭСР планирует добавить вопросы из предыдущих опросников в структуру 2018 г. (для того чтобы отразить изменения в структуре субиндикаторов) и рассчитать серию индикаторов PMR за 2018 г. на основе этого сокращенного охвата. Сокращенная версия индикаторов PMR будет содержать сокращенный объем информации, но они будут сопоставимы по времени.</t>
  </si>
  <si>
    <t xml:space="preserve"> Данный подход был выбран делегациями ОЭСР на совещании рабочей группы WP1 в ОЭСР в октябре 2017 г. Это предполагает, что некоторые вопросы в опроснике за 2013 г. были добавлены в опросник 2018 г. в целях сопоставимости индикаторов по времени. Эти вопросы отмечены в светло-розовом цвете. Чрезвычайно важно, чтобы Вы ответили на эти вопросы, иначе, будет невозможно сгенерировать индикаторы PMR за предыдущие периоды, которые будут сопоставимы с индикаторами 2018 г. </t>
  </si>
  <si>
    <t xml:space="preserve">7.    Как выбрать правильных респондентов для ответов на вопросы опросника </t>
  </si>
  <si>
    <r>
      <t xml:space="preserve">Пожалуйста, определите, кто в Вашей национальной администрации сможет лучше всего ответить на каждую часть опросника. </t>
    </r>
    <r>
      <rPr>
        <b/>
        <sz val="11"/>
        <color theme="1"/>
        <rFont val="Calibri"/>
        <family val="2"/>
        <scheme val="minor"/>
      </rPr>
      <t xml:space="preserve">Для ответов на вопросы анкеты необходимы детальные знания соответствующего направления политики и отраслей. </t>
    </r>
    <r>
      <rPr>
        <sz val="11"/>
        <color theme="1"/>
        <rFont val="Calibri"/>
        <family val="2"/>
        <scheme val="minor"/>
      </rPr>
      <t>Привлечение правильных экспертов обеспечивает полноту, актуальность и правильность ответов, и точное отражение индикаторами регуляторной среды в Вашей стране.</t>
    </r>
  </si>
  <si>
    <t>Для сетевых секторов: отраслевой экономический регулятор или соответствующее министерство должны обладать соответствующими компетенциями.</t>
  </si>
  <si>
    <t>Для профессиональных услуг: соответствующее министерство или профессиональные палаты должны обладать соответствующими компетенциями.</t>
  </si>
  <si>
    <t xml:space="preserve">Описание содержания данной части анкеты  </t>
  </si>
  <si>
    <t xml:space="preserve"> Название рабочего листа </t>
  </si>
  <si>
    <t xml:space="preserve"> Содержание рабочего листа </t>
  </si>
  <si>
    <t xml:space="preserve"> Соответствующие коды из  международной стандартной отраслевой классификации ООН всех видов экономической деятельности, МСКО (ISIC)</t>
  </si>
  <si>
    <t>Включено в МСКО версия 4.0 6910</t>
  </si>
  <si>
    <t xml:space="preserve">Включено в МСКО версия 4.0 6910 </t>
  </si>
  <si>
    <t xml:space="preserve">Включено в МСКО версия 4.0 6920 </t>
  </si>
  <si>
    <t>Включено в МСКО версия 4. 0 7110</t>
  </si>
  <si>
    <t>Включено в МСКО версия 4. 0 6820</t>
  </si>
  <si>
    <t xml:space="preserve">8A-Адвокаты </t>
  </si>
  <si>
    <t xml:space="preserve">8B - Нотариусы </t>
  </si>
  <si>
    <t xml:space="preserve">8C-Бухгалтеры  </t>
  </si>
  <si>
    <t xml:space="preserve">За исключением аудиторов </t>
  </si>
  <si>
    <t xml:space="preserve">8D- Архитекторы </t>
  </si>
  <si>
    <t xml:space="preserve">8E- Инженеры гражданского строительства </t>
  </si>
  <si>
    <t xml:space="preserve">В данном разделе содержатся вопросы о регулировании профессии инженера гражданского строительства, т.е. профессионалы, которые обычно занимаются проектированием, строительством и содержанием зданий, а так же дорог, мостов, дамб и т.д. </t>
  </si>
  <si>
    <t xml:space="preserve">8F-Агенты недвижимости </t>
  </si>
  <si>
    <t xml:space="preserve"> В данном разделе содержатся вопросы о регулировании профессии агента недвижимости, т.е. профессионалов, которые занимаются организацией продажи, сдачи в аренду и аренды или управлением объектами недвижимости.</t>
  </si>
  <si>
    <t>ОПРОСНИК ОЭСР ПО ИНДИКАТОРАМ РЕГУЛИРОВАНИЯ 2018</t>
  </si>
  <si>
    <t>Инструкции для прочтения перед ответом на вопросы</t>
  </si>
  <si>
    <t>Ответы 2018</t>
  </si>
  <si>
    <t>Комментарии к ответам</t>
  </si>
  <si>
    <t>Важные инструкции для респондентов - ПОЖАЛУЙСТА ПРОЧТИТЕ</t>
  </si>
  <si>
    <t>да</t>
  </si>
  <si>
    <t>федеральный уровень/национальный уровень (для нефедеративных государств)</t>
  </si>
  <si>
    <t xml:space="preserve">лицензирование государством/государственными органами </t>
  </si>
  <si>
    <t xml:space="preserve">эксклюзивное право заниматься профессиональной деятельностью </t>
  </si>
  <si>
    <t>нет (профессионал уполномочен вести профессиональную деятельность во всей юрисдикции)</t>
  </si>
  <si>
    <t xml:space="preserve">только один маршрут </t>
  </si>
  <si>
    <t xml:space="preserve">да </t>
  </si>
  <si>
    <t xml:space="preserve">нет ограничений по правовой форме </t>
  </si>
  <si>
    <t>нет (все формы рекламы и маркетинга разрешены)</t>
  </si>
  <si>
    <t xml:space="preserve">разрешены все формы сотрудничества </t>
  </si>
  <si>
    <t>да (по меньшей мере с некоторыми странами)</t>
  </si>
  <si>
    <t xml:space="preserve">государственный /независимый регулятор </t>
  </si>
  <si>
    <t xml:space="preserve">любая компания  может иметь долю в  адвокатской компании, превышающюю 49% капитала </t>
  </si>
  <si>
    <t xml:space="preserve">только компании могут иметь более  49%  голосующих прав в адвокатской компании </t>
  </si>
  <si>
    <t xml:space="preserve">любые компании могут иметь долю в нотариальной компании более 49%  капитала </t>
  </si>
  <si>
    <t xml:space="preserve">любые компании могут иметь более 49%  голосующих прав в  нотариальной компании </t>
  </si>
  <si>
    <t xml:space="preserve">любая компания может иметь долю в бухгалтерской компании более 49%  капитала </t>
  </si>
  <si>
    <t xml:space="preserve">любая компания может иметь более 49%  голосующих прав вбухгалтерской компании </t>
  </si>
  <si>
    <t xml:space="preserve">любые компании могут иметь долю в архитекторской компании более  49%  капитала </t>
  </si>
  <si>
    <t xml:space="preserve">любaя компания может иметь более 49% голосующих прав в архитектурной компании </t>
  </si>
  <si>
    <t xml:space="preserve">любые компании могут иметь долю в инженерно-строительной компании более 49%  капитала </t>
  </si>
  <si>
    <t xml:space="preserve">любая компания может иметь более 49% голосующих прав в инженерно-строительной компании </t>
  </si>
  <si>
    <t xml:space="preserve">любая компания может иметь долю в риэлторской компании более 49%  капитала </t>
  </si>
  <si>
    <t xml:space="preserve">любая компания может иметь более 49% голосующих прав в риэлторской компании </t>
  </si>
  <si>
    <t>нет</t>
  </si>
  <si>
    <t xml:space="preserve">лицензирование профессиональными органами </t>
  </si>
  <si>
    <t xml:space="preserve">эксклюзивное право принадлежит  государству/официальному лицу, назначенному государством </t>
  </si>
  <si>
    <t>да (есть территориальные ограничения)</t>
  </si>
  <si>
    <t xml:space="preserve">два маршрута </t>
  </si>
  <si>
    <t>регистрация разрешена (но не торговля акциями на бирже)</t>
  </si>
  <si>
    <t xml:space="preserve">да, до 49%  капитала </t>
  </si>
  <si>
    <t xml:space="preserve">да , до 49%  голосующих прав </t>
  </si>
  <si>
    <t>да (некоторые формы рекламы и маркетинга запрещены)</t>
  </si>
  <si>
    <t xml:space="preserve">некоторые ограничения для избежания кофнликта интересов </t>
  </si>
  <si>
    <t xml:space="preserve">государственный и профессиональный орган/палата </t>
  </si>
  <si>
    <t xml:space="preserve">любая компания может иметь долю в адвокатской компании  до  49%  капитала </t>
  </si>
  <si>
    <t xml:space="preserve">только компании могут иметь до  49%  голосующих прав в адвокатской компании </t>
  </si>
  <si>
    <t xml:space="preserve">любые компании могут иметь долю в нотариальной компании до 49% капитала </t>
  </si>
  <si>
    <t xml:space="preserve">любая компания может иметь до 49% голосующих прав в нотариальной компании </t>
  </si>
  <si>
    <t xml:space="preserve">любая компания может иметь долю в бухгалтерской компании до 49%  капитала </t>
  </si>
  <si>
    <t xml:space="preserve">любая компания может иметь до 49%  голосующих прав в бухгалтерской компании </t>
  </si>
  <si>
    <t xml:space="preserve">любые компании могут иметь долю в архитектуркной компании до 49% капитала </t>
  </si>
  <si>
    <t xml:space="preserve">любая компания может иметь до  49% голосующих прав в архитектурной компании </t>
  </si>
  <si>
    <t xml:space="preserve">aлюбая компания может иметь долю в инженерно-строительной компании до 49% капитала </t>
  </si>
  <si>
    <t xml:space="preserve">любая компания может иметь до 49% голосующих прав в инженерно-строительной компании </t>
  </si>
  <si>
    <t xml:space="preserve">любая компания может иметь долю в риэлторской компании до 49% капитала </t>
  </si>
  <si>
    <t xml:space="preserve">любая компания может иметь до  49%  глосующих прав в риэлторской компании </t>
  </si>
  <si>
    <t xml:space="preserve">сертификация (нет лицензий) </t>
  </si>
  <si>
    <t xml:space="preserve">совместное эксклюзивное право на занятие профессиональной деятельностью </t>
  </si>
  <si>
    <t xml:space="preserve">три или более маршрутов </t>
  </si>
  <si>
    <t>разрешается ограниченная ответственность ( но нерегистрация корпорации)</t>
  </si>
  <si>
    <t xml:space="preserve">да, до  74%  капитала </t>
  </si>
  <si>
    <t xml:space="preserve">да, до 74% голосующих прав </t>
  </si>
  <si>
    <t>да ( все формы рекламы и маркетинга запрещены)</t>
  </si>
  <si>
    <t xml:space="preserve">выраженный запрет на бизнес сотрудничество с некоторыми профессиями </t>
  </si>
  <si>
    <t xml:space="preserve">профессиональный орган/палата </t>
  </si>
  <si>
    <t xml:space="preserve">только адвокатская компания может иметь долю в адвокатской компании более 49% капитала (другие компании не могут) </t>
  </si>
  <si>
    <t>только адвокатские компании могут иметь более 49%  голосующих прав в адвокатской компании (но другие компании не смогут)</t>
  </si>
  <si>
    <t>только нотариальные компании могут иметь долю в нотариальной компании более 49% капитала (другие компании не могут)</t>
  </si>
  <si>
    <t>только нотариальные компании могут иметь более 49 % голосующих прав в нотариальной компании (но другие компании не могут)</t>
  </si>
  <si>
    <t>только бухгалтерские компании могут иметь долю в бухгалтерской компании более  49%  капитала (другие компании не могут)</t>
  </si>
  <si>
    <t>только бухгалтерские компании могут иметь долю более 49% голосующих прав в бухгалтерской компании (другие компании не могут)</t>
  </si>
  <si>
    <t xml:space="preserve">только архитектурные компании могут иметь долю в архитектурной компании более 49% капитала (другие компании не могут) </t>
  </si>
  <si>
    <t>только архитектурные компании могут иметь более 49% голосующих прав в архитектурной компании (но другие компании не могут)</t>
  </si>
  <si>
    <t xml:space="preserve">только  инженерно-строительные компании могут иметь долю в инженерно-строительной компании более 49%  капитала (другие компании не могут) </t>
  </si>
  <si>
    <t>только инженерно-строительные компании могут иметь более 49% голосующих прав в инженерно-строительной компании (другие компании не могут)</t>
  </si>
  <si>
    <t xml:space="preserve">только риэлторские компании могут иметь долю в риэлторской компании более 49% капитала (другие компании не могут) </t>
  </si>
  <si>
    <t xml:space="preserve">только риэлторские компании могут иметь более 49% голосующих прав в риэлторской компании (другие компании не могут) </t>
  </si>
  <si>
    <t xml:space="preserve">нет особых мер регулирования </t>
  </si>
  <si>
    <t xml:space="preserve">нет эксклюзивного права </t>
  </si>
  <si>
    <t xml:space="preserve">ограниченная ответственность не разрешена </t>
  </si>
  <si>
    <t xml:space="preserve">Да, да 100% капитала  </t>
  </si>
  <si>
    <t xml:space="preserve">да, до 100% голосующих прав </t>
  </si>
  <si>
    <t xml:space="preserve">выраженный запрет на сотрудничество со всеми другими профессиями </t>
  </si>
  <si>
    <t xml:space="preserve">только адвокатские компании могут иметь долю в адвокатской компании до 49%  капитала (другие компании не могут) </t>
  </si>
  <si>
    <t>только адвокатские компании могут иметь до 49% голосующих прав в адвокатской компании (другие компании не могут)</t>
  </si>
  <si>
    <t xml:space="preserve">только нотариальные компании могут иметь долю в нотариальной компании до 49% капитала (другие компании не могут) </t>
  </si>
  <si>
    <t xml:space="preserve">только нотариальные компании могут иметь до 49%  голосующих прав в нотариальной компании (другие компаниине могут) </t>
  </si>
  <si>
    <t>только бухгалтерские компании могут иметь долю в бухгалтерской компании до 49%  капитала (другие компании не могут)</t>
  </si>
  <si>
    <t xml:space="preserve">только бухгалтерские компании могут иметь до 49% голосующих прав в бухгалтерской компании (другие компании не могут) </t>
  </si>
  <si>
    <t xml:space="preserve">только архитектурные компании могут иметь долю до 49% капитала (другие компании не могут) </t>
  </si>
  <si>
    <t xml:space="preserve">только архитектурные компании могут иметь до 49% голосующих прав в архитектурной компании (другие компании не могут) </t>
  </si>
  <si>
    <t>только инженерно-строительные компании могут иметь долю в инженерно-строительной компании до  49% капитала (другие компании не могут)</t>
  </si>
  <si>
    <t xml:space="preserve">только инженерно-строительные компании могут иметь до 49%  голосующих прав в инженерно-строительной компании (другие компании не могут) </t>
  </si>
  <si>
    <t>только риэлторские компании могут иметь долю в  риэлторской компании до 49%  капитала (другие компании не могут)</t>
  </si>
  <si>
    <t xml:space="preserve">только риэлторские компании могут иметь до 49% голосующих прав в риэлторской компании (другие компании не могут) </t>
  </si>
  <si>
    <t xml:space="preserve">только индивидуальные предпряития/личные предприятия разрешены  </t>
  </si>
  <si>
    <t xml:space="preserve">компании не могут иметь долю в адвокатской компании </t>
  </si>
  <si>
    <t xml:space="preserve"> компании не могут иметь голосующие права в адвокатской компании </t>
  </si>
  <si>
    <t xml:space="preserve">компании не могут иметь долю в нотариальной компании </t>
  </si>
  <si>
    <t xml:space="preserve"> компании не могут иметь никаких голосующих прав в нотарильной компании </t>
  </si>
  <si>
    <t xml:space="preserve">компании не  могут иметь долю в бухгалтерской компании </t>
  </si>
  <si>
    <t xml:space="preserve">компании не могут иметь голосующие права в бухгалтерской компании </t>
  </si>
  <si>
    <t xml:space="preserve">компании не могут иметь долю в архитектурной компании </t>
  </si>
  <si>
    <t xml:space="preserve">компании не могут иметь голосующие права в архитектурной компании </t>
  </si>
  <si>
    <t>компании не могут иметь долю в инженерно-строительной компании</t>
  </si>
  <si>
    <t xml:space="preserve">компании не могут иметь голосующие права в инженерно-строительной компании </t>
  </si>
  <si>
    <t xml:space="preserve">компании не могут иметь долю в риэлторской компании </t>
  </si>
  <si>
    <t xml:space="preserve">компании не могут иметь голосующие права в риэлторской компании </t>
  </si>
  <si>
    <t>другое (пожалуйста, укажите детали в колонке "Комментарии")</t>
  </si>
  <si>
    <t>уровень штата (только для федеративных государств)</t>
  </si>
  <si>
    <t>местный уровень (например Регион/Провинция)</t>
  </si>
  <si>
    <t xml:space="preserve">любая компания может иметь долю в капитале </t>
  </si>
  <si>
    <t xml:space="preserve">любая компания может иметь любую долю голосующих прав </t>
  </si>
  <si>
    <t xml:space="preserve">Ограничения по правовой форме бизнеса </t>
  </si>
  <si>
    <t xml:space="preserve">Ограничения по межпрофессиональному бизнес сотрудничеству </t>
  </si>
  <si>
    <t xml:space="preserve">Определение по праву на занятие деятельностью </t>
  </si>
  <si>
    <t>Детальные определения</t>
  </si>
  <si>
    <t>Инструкции</t>
  </si>
  <si>
    <t>Определения - ПОЖАЛУЙСТА ПРОЧТИТЕ</t>
  </si>
  <si>
    <t xml:space="preserve"> Инструкции:
- если требуется стажировка в рамках академического курса, продолжительность такой стажировки должна защитываться при расчете срока обучения для получения степени.
Если законом не устанавливатеся необходимая продолжительность обучения для получения степени, в ответе используется обычная продолжительность.
</t>
  </si>
  <si>
    <r>
      <rPr>
        <b/>
        <sz val="9"/>
        <rFont val="Arial"/>
        <family val="2"/>
      </rPr>
      <t>Инструкция</t>
    </r>
    <r>
      <rPr>
        <sz val="9"/>
        <rFont val="Arial"/>
        <family val="2"/>
      </rPr>
      <t>: если требуется стажировка в рамках академического курса, стажировка должна входить в продолжительность программы высшего образования/программы обучения. Обязательная практика проходит после завершения обучения или в некоторых случаях может быть альтернативой обучению.</t>
    </r>
  </si>
  <si>
    <t xml:space="preserve"> Необязательные рекомендуемые сборы/тарифы на определенные виды услуг </t>
  </si>
  <si>
    <t xml:space="preserve"> Необязательные рекомендуемые сборы тарифы на все виды услуг </t>
  </si>
  <si>
    <t xml:space="preserve">Обязательные максимальные сборы/тарифы на определенные виды услуг </t>
  </si>
  <si>
    <t xml:space="preserve">Обязательные максимальные сборы/тарифы на все виды услуг </t>
  </si>
  <si>
    <t xml:space="preserve">Обязательные минимальные или фиксированные сборы/тарифы на некоторые вид услуг </t>
  </si>
  <si>
    <t xml:space="preserve">Обязательные минимальные или фиксированные сборы/тарифы на все виды услуг  </t>
  </si>
  <si>
    <r>
      <rPr>
        <b/>
        <sz val="9"/>
        <rFont val="Arial"/>
        <family val="2"/>
      </rPr>
      <t xml:space="preserve"> Примечание</t>
    </r>
    <r>
      <rPr>
        <sz val="9"/>
        <rFont val="Arial"/>
        <family val="2"/>
      </rPr>
      <t>: Если существует более одной профессии, подпадающей под описание выше, и некоторые/все  требования отличаются для каждой профессии, респондентам необходимо выбрать профессию, к которой применяются самые строгие требования и отвечать только по этой профессии .</t>
    </r>
  </si>
  <si>
    <t xml:space="preserve"> Территориальные ограничения </t>
  </si>
  <si>
    <r>
      <t xml:space="preserve">Существует ли в вашей стране профессия </t>
    </r>
    <r>
      <rPr>
        <b/>
        <sz val="9"/>
        <rFont val="Arial"/>
        <family val="2"/>
      </rPr>
      <t>архитектор?</t>
    </r>
    <r>
      <rPr>
        <sz val="9"/>
        <rFont val="Arial"/>
        <family val="2"/>
      </rPr>
      <t xml:space="preserve"> (Q8d.01)</t>
    </r>
  </si>
  <si>
    <t xml:space="preserve">Пожалуйста, укажите по какой конкретно профессии вы отвечаете на вопросы анкеты (Q8d.02)
Пожалуйста, укажите название на вашем языке с переводом на английский в колонке "Комментарии" </t>
  </si>
  <si>
    <t xml:space="preserve">РАЗДЕЛ  8d.1. Эксклюзивные и совместные эксклюзивные права на занятие деятельностью и защищенный титул </t>
  </si>
  <si>
    <t>Имеют ли архитекторы  эксклюзивные или совместные эксклюзивные права заниматься видами деятельности, перечисленными ниже? (Q8d.1.1)</t>
  </si>
  <si>
    <t xml:space="preserve">Технико-экономические обоснования </t>
  </si>
  <si>
    <t xml:space="preserve">Проектирование и планирование </t>
  </si>
  <si>
    <t xml:space="preserve">Представительство для получения разрешений (подписывание проектов) </t>
  </si>
  <si>
    <t xml:space="preserve">Администрирование тендеров и договоров </t>
  </si>
  <si>
    <t xml:space="preserve">Дача экспертных показаний (например, в суде) </t>
  </si>
  <si>
    <t xml:space="preserve">Подготовка/подача/подписание документов технического контроля и технического соответствия или заверение проекта и соблюдение законодательства в области строительства/стандартов исполнения, качества, затрат и безопасности  </t>
  </si>
  <si>
    <t xml:space="preserve">Управление и надзор за проведением строительных работ, включая надзор за работой специалистов </t>
  </si>
  <si>
    <t xml:space="preserve">Управление строительными затратами </t>
  </si>
  <si>
    <t xml:space="preserve">Топографическая детерминация, демаркация и геодезические съемки </t>
  </si>
  <si>
    <t xml:space="preserve">Градостроительное и ландшафтное планирование  </t>
  </si>
  <si>
    <t xml:space="preserve">Дизайн интерьера  </t>
  </si>
  <si>
    <t xml:space="preserve"> Прочее (Пожалуйста, перечислите любые виды деятельности, на которые архитекторы могут иметь эксклюзивные или совместные эксклюзивные права,  в случае с свместным правом на занятие деятельностью , укажите с какими профессиями в колонке "Комментарии")</t>
  </si>
  <si>
    <t xml:space="preserve"> Пожалуйста, предоставьте ссылку на закон/постановление, которое устанавливаетвиды деятельности зарезервированные за данной профессией  (Q8d.1.1a)</t>
  </si>
  <si>
    <t>Защищен ли законом профессиональный титул архитектора? (Q8d.1.2)</t>
  </si>
  <si>
    <t xml:space="preserve"> Пожалуйста, предоставьте ссылку на закон/постановление, которым устанавливается такая защита в колонке "Комментарии"  (Q8d.1.2a)</t>
  </si>
  <si>
    <t xml:space="preserve"> как регулируется доступ к данной профессии? (Q8d.1.3)</t>
  </si>
  <si>
    <t xml:space="preserve">РАЗДЕЛ 8d.2. Количественные ограничения для доступа на рынок </t>
  </si>
  <si>
    <t>Лимитируется ли количество  архитекторов, которым разрешено работать в вашей стране, законом или решением профессионального органа (или комбинацией первого и втрого)? (Q8d.2.1)</t>
  </si>
  <si>
    <t>Пожалуйста, предоставьте ссылку на закон/постановление, которым устанавливается такое ограничение в колонке "Комментарии" (Q8d.2.1a)</t>
  </si>
  <si>
    <t>Существуют ли территориальные ограничения по возможности архтекторов работать в вашей юрисдикции, которые устанавливаются законом или решением профессиональной организации (или комбинацией первого и второго)? (Q8d.2.2)</t>
  </si>
  <si>
    <t>Пожалуйста, предоставьте ссылку на закон/постановление, которым устанавливается такое ограничение в колонке "Комментарии" (Q8d.2.2a)</t>
  </si>
  <si>
    <t xml:space="preserve">РАЗДЕЛ 8d.3. Качественные ограничения для доступа на рынок </t>
  </si>
  <si>
    <t>Сколько существует маршрутов для получения квалификации, для того чтобы на законных основаниях заниматься профессиональной деятельностью? (Q8d.3.1)</t>
  </si>
  <si>
    <t xml:space="preserve"> Пожалуйста, предоставьте детальную информацию по количеству альтернативных маршрутов доступа к професси и информацию об их основных требованиях, или ссылку на вебсайт, в котором описаны эти разные маршруты в колонке "Комментарии" (Q8d.3.1a)</t>
  </si>
  <si>
    <t>Для вопросов о требованиях в отношении образования (Q8d.3.2 to Q8d.3.4 ), если существует более одного маршрута доступа к профессии, пожалуйста, выберите один и ответьте на вопросы только в отношении этого маршрута.</t>
  </si>
  <si>
    <t>Требуется ли  диплом о высшем образовании или курс профессионального обучения для того чтобы на законных основаниях  заниматься  профессиональной нотариальнной деятельностью  или получить  профессиональный титул , в тех случаях, когда он защищен законом  (уставлено ли это требование законом или решением профессионального органа, или сочетанием первого и второго)? (Q8d.3.2)</t>
  </si>
  <si>
    <t xml:space="preserve"> Требуется ли дополнительное образование для того чтобы на законных основаниях заниматься профессиональной деятельностью или для получения профессионального титула, когда титул защищен законом (установлено ли такое требование законом или решением профессионального органа, или сочетанием первого и второго)? (Q8d.3.3)</t>
  </si>
  <si>
    <t xml:space="preserve"> Если требуется дополнительное образование, какова его продолжительность? (Q8d.3.3a)</t>
  </si>
  <si>
    <t>Тебуется ли соответствующая обязательная практика для того чтобы на законных основаниях заниматься профессиональной деятельностью или для получения профессионального титула, в случях, когда такой титул защищается законом (устанавливается ли такое требование законом или решением профессионльного органа  или сочетанием первого и второго)? (Q8d.3.4)</t>
  </si>
  <si>
    <t>Если требуется соответствующая обязательная практика, какова ее продолжительность? (Q8d.3.4a)</t>
  </si>
  <si>
    <t>Существует ли требование сдать один или несколько профессиональных экзаменов для того чтобы на законных основаниях заниматься профессиональной деятельностью или для получения профессионального титула, в случаях, когда титул защищен законом? (Q8d.3.5)</t>
  </si>
  <si>
    <t xml:space="preserve"> Если вы ответили "да" на вопрос выше, кто администрирует этот профессиональный экзамен? (Q8d.3.5a)</t>
  </si>
  <si>
    <t>Обязательно ли для индивидуального профессионала состоять в профессиональной организации для того чтобы  заниматься профессиональной деятельностью на законном основании, в случаях, когда  это установлено законом? (Q8d.3.6)</t>
  </si>
  <si>
    <t xml:space="preserve"> Пожалуйста, предоставьте ссылку на закон/постановление, которым устанавливается такая обязанность  колонке "Комментарии" (Q8d.3.6a)</t>
  </si>
  <si>
    <t xml:space="preserve">РАЗДЕЛ 8d.4. Ограничения по правовой форме бизнеса, рекламе, компаниям, сотрудничеству и другие ограничения </t>
  </si>
  <si>
    <t>Существуют ли ограничения по правовой форме бизнеса (устанавливаются ли такие ограничения законом или решением профессионального органа или сочетанием первого и второго)? (Q8d.4.1)</t>
  </si>
  <si>
    <t xml:space="preserve"> Пожалуйста, предоставьте ссылку на закон/постановление, которым устанавливается такая обязанность в колонке "Комментарии"  (Q8d.4.1a)</t>
  </si>
  <si>
    <t xml:space="preserve"> Могут ли не архитекторы иметь долю в капитале архитекторской компании? (Q8d.4.2)</t>
  </si>
  <si>
    <t xml:space="preserve"> Существуют ли ограничения о том, какие компании могут иметь долю в капитале архитекторской компании  (устанавливаемые законом или решением профессионального органа или сочетанием первого и второго)? (Q8d.4.3)</t>
  </si>
  <si>
    <t xml:space="preserve"> Пожалуйста, предоставьте ссылку на закон/постановление, которым устанавиваются такие ограничения на долю  собственности в капитале  в колонке "Комментарии"  (Q8d.4.3a)</t>
  </si>
  <si>
    <t xml:space="preserve">  Могут ли не архитекторы иметь голосующие права в архитекторской компании? (Q8d.4.4)</t>
  </si>
  <si>
    <t>Существуют ли ограничения по компаниям, которые могут иметь голосующие права в архитекторской компании   (установленные законом или решением профессионального органа, или сочетанием первого и второго)? (Q8d.4.5)</t>
  </si>
  <si>
    <t xml:space="preserve"> Пожалуйста, предоставьте ссылку на закон/постановление, которым устанавливаются такие ограничения по голосующим правам в колонке "Комментарии" (Q8d.4.5a)</t>
  </si>
  <si>
    <t xml:space="preserve"> Регулируются ли сборы/тарифы, которые отдельные профессионалы и профессиональные компании могут  взимать за свои услуги государством, парламентом или самими профессионалами? (Q8d.4.6)</t>
  </si>
  <si>
    <t>Еесли сборы/тарифы реулируются государством или профессиональными органами, каков характер такого регулирования? (Q8d.4.6a)</t>
  </si>
  <si>
    <t xml:space="preserve"> Пожалуйста, предоставьте ссылку на самый последний набор регулируемых сборов или на закон /постановление, которое определяет, кто и как должен их устанавливать в колонке "Комментарии"  (Q8d.4.6b)</t>
  </si>
  <si>
    <t xml:space="preserve"> При условии, что реклама не является ни ложной, ни вводящей в заблуждение или обманной, существуют ли  ограничения по рекламе и маркетингу данными профессионалами и/или профессиональными  (устанавливаемые законом или решением профессиональных органов или сочетанием первого и второго)? (Q8d.4.7)</t>
  </si>
  <si>
    <t xml:space="preserve"> Пожалуйста, предоставьте ссылку на закон/постановление, которым устанавливаются такие ограничения в колонке "Комментарии" (Q8d.4.7a)</t>
  </si>
  <si>
    <t>Существуют ли ограничения по межпрофессиональному бизнес сотрудничеству между архитекторами и другими профессионалами (например, партнерства, совместные предприятия), устанавливаемые законом или решением профессионального органа  или сочетанием первого и второго? (Q8d.4.8)</t>
  </si>
  <si>
    <t xml:space="preserve"> Пожалуйста, предоставьте ссылку на закон/постановление, которым устанавливаются такие ограничения в колонке "Комментарии" (Q8d.4.8a)</t>
  </si>
  <si>
    <t xml:space="preserve">РАЗДЕЛ  8d.5. Ограничения для входа на рынок иностранных специалистов </t>
  </si>
  <si>
    <t>Является ли ваша страна участницей Соглашений о Взаимном Признании (СВП) архтекторов с другими странами? (Q8d.5.1)</t>
  </si>
  <si>
    <t xml:space="preserve"> Пожалуйста, предоставьте ссылку на, как минимум, одно СВП в колонке "Комментарии" (Q8d.5.1a)</t>
  </si>
  <si>
    <t>Создают ли законы/постановления понятный и прозрачный процесс признания образовательных титулов, которые были получены зарубежом для архитекторов? (Q8d.5.2)</t>
  </si>
  <si>
    <t>Обязаны ли зарубежные архитекторы сдать местный экзамен для того чтобы практиковать? (Q8d.5.3)</t>
  </si>
  <si>
    <t xml:space="preserve">Профессии - АРХИТЕКТОРЫ </t>
  </si>
  <si>
    <t xml:space="preserve"> Если требуется диплом университета или прохождение курса профессионльного обучения,  какова продолжительность обучения? (Q8d.3.2a)</t>
  </si>
  <si>
    <r>
      <t xml:space="preserve"> Существует ли профессия </t>
    </r>
    <r>
      <rPr>
        <b/>
        <sz val="9"/>
        <rFont val="Arial"/>
        <family val="2"/>
      </rPr>
      <t xml:space="preserve">инженера гражданского строительства </t>
    </r>
    <r>
      <rPr>
        <sz val="9"/>
        <rFont val="Arial"/>
        <family val="2"/>
      </rPr>
      <t>в вашей стране ? (Q8e.01)</t>
    </r>
  </si>
  <si>
    <t xml:space="preserve">Пожалуйста, укажите по какой конкретно профессии вы отвечаете на вопросы анкеты (Q8e.02)
Пожалуйста, укажите название на вашем языке с переводом на английский в колонке "Комментарии" </t>
  </si>
  <si>
    <t xml:space="preserve">РАЗДЕЛ  8e.1. Эксклюзивные и совместные эксклюзивные права на занятие деятельностью и защищенный титул </t>
  </si>
  <si>
    <t>Имеют ли инженеры гражданского строительства эксклюзивные или совместные эксклюзивные права заниматься видами деятельности, перечисленными ниже? (Q8e.1.1)</t>
  </si>
  <si>
    <t xml:space="preserve">Экологические оценки </t>
  </si>
  <si>
    <t xml:space="preserve">Планирование и проектирование </t>
  </si>
  <si>
    <t xml:space="preserve"> Представительство для получения  разрешений (подписание проектов) </t>
  </si>
  <si>
    <t xml:space="preserve">Администрация тендерных предложений и договоров </t>
  </si>
  <si>
    <t xml:space="preserve">Топография, демаркация и топографические съемки  </t>
  </si>
  <si>
    <t xml:space="preserve"> Прочее (Пожалуйста, перечислите любые виды деятельности, на которые инженеры гражданского строительства могут иметь эксклюзивные или совместные эксклюзивные права, в случае с совместным правом на занятие деятельностью , укажите с какими профессиями в колонке "Комментарии")</t>
  </si>
  <si>
    <t>Защищен ли законом профессиональный титул инженера гражданского строительства? (Q8e.1.2)</t>
  </si>
  <si>
    <t xml:space="preserve"> Пожалуйста, предоставьте ссылку на закон/постановление, которым устанавливается такая защита в колонке "Комментарии"  (Q8e.1.2a)</t>
  </si>
  <si>
    <t xml:space="preserve"> как регулируется доступ к данной профессии? (Q8e.1.3)</t>
  </si>
  <si>
    <t xml:space="preserve">РАЗДЕЛ 8e.2. Количественные ограничения для доступа на рынок </t>
  </si>
  <si>
    <t>Пожалуйста, предоставьте ссылку на закон/постановление, которым устанавливается такое ограничение в колонке "Комментарии" (Q8e.2.1a)</t>
  </si>
  <si>
    <t>Существуют ли территориальные ограничения по возможности  инженеров гражданского строительства  работать в вашей юрисдикции, которые устанавливаются законом или решением профессиональной организации (или комбинацией первого и второго)? (Q8e.2.2)</t>
  </si>
  <si>
    <t>Пожалуйста, предоставьте ссылку на закон/постановление, которым устанавливается такое ограничение в колонке "Комментарии" (Q8e.2.2a)</t>
  </si>
  <si>
    <t xml:space="preserve">РАЗДЕЛ 8e.3. Качественные ограничения для доступа на рынок </t>
  </si>
  <si>
    <t>Сколько существует маршрутов для получения квалификации, для того чтобы на законных основаниях заниматься профессиональной деятельностью? (Q8e.3.1)</t>
  </si>
  <si>
    <t>Для вопросов о требованиях в отношении образования (Q8e.3.2 to Q8e.3.4 ), если существует более одного маршрута доступа к профессии, пожалуйста, выберите один и ответьте на вопросы только в отношении этого маршрута.</t>
  </si>
  <si>
    <t xml:space="preserve"> Требуется ли дополнительное образование для того чтобы на законных основаниях заниматься профессиональной деятельностью или для получения профессионального титула, когда титул защищен законом (установлено ли такое требование законом или решением профессионального органа, или сочетанием первого и второго)? (Q8e.3.3)</t>
  </si>
  <si>
    <t xml:space="preserve"> Если требуется дополнительное образование, какова его продолжительность? (Q8e.3.3a)</t>
  </si>
  <si>
    <t>Если требуется соответствующая обязательная практика, какова ее продолжительность? (Q8e.3.4a)</t>
  </si>
  <si>
    <t>Существует ли требование сдать один или несколько профессиональных экзаменов для того чтобы на законных основаниях заниматься профессиональной деятельностью или для получения профессионального титула, в случаях, когда титул защищен законом? (Q8e.3.5)</t>
  </si>
  <si>
    <t xml:space="preserve"> Если вы ответили "да" на вопрос выше, кто администрирует этот профессиональный экзамен? (Q8e.3.5a)</t>
  </si>
  <si>
    <t>Обязательно ли для индивидуального профессионала состоять в профессиональной организации для того чтобы  заниматься профессиональной деятельностью на законном основании, в случаях, когда  это установлено законом? (Q8e.3.6)</t>
  </si>
  <si>
    <t xml:space="preserve"> Пожалуйста, предоставьте ссылку на закон/постановление, которым устанавливается такая обязанность  колонке "Комментарии" (Q8e.3.6a)</t>
  </si>
  <si>
    <t xml:space="preserve">РАЗДЕЛ 8e.4. Ограничения по правовой форме бизнеса, рекламе, компаниям, сотрудничеству и другие ограничения </t>
  </si>
  <si>
    <t>Существуют ли ограничения по правовой форме бизнеса (устанавливаются ли такие ограничения законом или решением профессионального органа или сочетанием первого и второго)? (Q8e.4.1)</t>
  </si>
  <si>
    <t xml:space="preserve"> Пожалуйста, предоставьте ссылку на закон/постановление, которым устанавливается такая обязанность в колонке "Комментарии"  (Q8e.4.1a)</t>
  </si>
  <si>
    <t xml:space="preserve"> Могут ли неинженеры гражданского строительства иметь долю в капитале инженерно-строительной компании? (Q8e.4.2)</t>
  </si>
  <si>
    <t xml:space="preserve"> Существуют ли ограничения о том, какие компании могут иметь долю в капитале инженерно-строительной  компании (устанавливаемые законом или решением профессионального органа или сочетанием первого и второго)? (Q8e.4.3)</t>
  </si>
  <si>
    <t xml:space="preserve">  Могут ли не инженеры гражданского строительства иметь голосующие права в инженерно-строительной компании? (Q8e.4.4)</t>
  </si>
  <si>
    <t>Существуют ли ограничения по компаниям, которые могут иметь голосующие права в инженерно-строительной компании (установленные законом или решением профессионального органа, или сочетанием первого и второго)? (Q8e.4.5)</t>
  </si>
  <si>
    <t xml:space="preserve"> Пожалуйста, предоставьте ссылку на закон/постановление, которым устанавливаются такие ограничения по голосующим правам в колонке "Комментарии" (Q8e.4.5a)</t>
  </si>
  <si>
    <t xml:space="preserve"> Регулируются ли сборы/тарифы, которые отдельные профессионалы и профессиональные компании могут  взимать за свои услуги государством, парламентом или самими профессионалами? (Q8e.4.6)</t>
  </si>
  <si>
    <t xml:space="preserve"> Пожалуйста, предоставьте ссылку на самый последний набор регулируемых сборов или на закон /постановление, которое определяет, кто и как должен их устанавливать в колонке "Комментарии"  (Q8e.4.6b)</t>
  </si>
  <si>
    <t xml:space="preserve"> При условии, что реклама не является ни ложной, ни вводящей в заблуждение или обманной, существуют ли  ограничения по рекламе и маркетингу данными профессионалами и/или профессиональными  (устанавливаемые законом или решением профессиональных органов или сочетанием первого и второго)? (Q8e.4.7)</t>
  </si>
  <si>
    <t xml:space="preserve"> Пожалуйста, предоставьте ссылку на закон/постановление, которым устанавливаются такие ограничения в колонке "Комментарии" (Q8e.4.7a)</t>
  </si>
  <si>
    <t>Существуют ли ограничения по межпрофессиональному бизнес сотрудничеству между инженерами гражданского строительства и другими профессионалами (например, партнерства, совместные предприятия), устанавливаемые законом или решением профессионального органа или сочетанием первого и второго? (Q8e.4.8)</t>
  </si>
  <si>
    <t xml:space="preserve"> Пожалуйста, предоставьте ссылку на закон/постановление, которым устанавливаются такие ограничения в колонке "Комментарии" (Q8e.4.8a)</t>
  </si>
  <si>
    <t xml:space="preserve">РАЗДЕЛ  8e.5. Ограничения для входа на рынок иностранных специалистов </t>
  </si>
  <si>
    <t>Является ли ваша страна участницей Соглашений о Взаимном Признании (СВП) инженеров гражданского строительства с другими странами? (Q8e.5.1)</t>
  </si>
  <si>
    <t xml:space="preserve"> Пожалуйста, предоставьте ссылку на, как минимум, одно СВП в колонке "Комментарии" (Q8e.5.1a)</t>
  </si>
  <si>
    <t>Создают ли законы/постановления понятный и прозрачный процесс признания образовательных титулов, которые были получены зарубежом для инженеров гражданского строительства? (Q8e.5.2)</t>
  </si>
  <si>
    <t>Обязаны ли зарубежные инженеры гражданского строительства сдать местный экзамен для того чтобы практиковать? (Q8e.5.3)</t>
  </si>
  <si>
    <r>
      <t xml:space="preserve"> Определение: Инженеры гражданского строительства - это профессионалы, которые обычно занимаются проектированием, строительством и эксплуатацией зданий, а так же дорог, мостов, дамб и т.п. Вопросы ниже  направлены только на инженеров гражданского строительства, другие виды инженеров в анкету не входят.
Инструкции</t>
    </r>
    <r>
      <rPr>
        <b/>
        <sz val="9"/>
        <color theme="1"/>
        <rFont val="Arial"/>
        <family val="2"/>
      </rPr>
      <t>:  Если существует несколько профессий, которые подпадают под описание выше, и требования  к профессиям отличаются полностью/частично</t>
    </r>
    <r>
      <rPr>
        <sz val="9"/>
        <color theme="1"/>
        <rFont val="Arial"/>
        <family val="2"/>
      </rPr>
      <t xml:space="preserve">, респонденту необходимо выбрать профессию, к которой применяются самые строгие требования и отвечать на вопросы только по этой профессии. </t>
    </r>
  </si>
  <si>
    <t>Если сборы/тарифы реулируются государством или профессиональными органами, каков характер такого регулирования? (Q8e.4.6a)</t>
  </si>
  <si>
    <r>
      <rPr>
        <b/>
        <sz val="9"/>
        <rFont val="Arial"/>
        <family val="2"/>
      </rPr>
      <t>Примечание:</t>
    </r>
    <r>
      <rPr>
        <sz val="9"/>
        <rFont val="Arial"/>
        <family val="2"/>
      </rPr>
      <t xml:space="preserve"> ограничения по рекламированию/маркетингу могут быть в разной форме. Например, реклама в определенных СМИ (таких как радио реклама или телевизионная реклама) может быть запрещена . Таким же образом некоторые методы рекламы (такие как прямое приставание к клиенту) или определенное  содержание рекламы (такие как сравнения с другими профессионалами или информации о сборах) может быть запрещено. </t>
    </r>
  </si>
  <si>
    <t>Если ответ "нет", пропустите данный раздел  
Если ответ "да", перейдите к следующему вопросу</t>
  </si>
  <si>
    <t xml:space="preserve">Профессии - ИНЖЕНЕРЫ ГРАЖДАНСКОГО СТРОИТЕЛЬСТВА </t>
  </si>
  <si>
    <t>PMR2018@oecd.org (для вопросов на английском) или  yana.vaziakova@oecd.org (для вопросов на русском)</t>
  </si>
  <si>
    <r>
      <t xml:space="preserve">Не позднее </t>
    </r>
    <r>
      <rPr>
        <b/>
        <sz val="11"/>
        <rFont val="Calibri"/>
        <family val="2"/>
        <scheme val="minor"/>
      </rPr>
      <t xml:space="preserve">20 апреля 2018 г. </t>
    </r>
    <r>
      <rPr>
        <sz val="11"/>
        <rFont val="Calibri"/>
        <family val="2"/>
        <scheme val="minor"/>
      </rPr>
      <t xml:space="preserve">
в случае задержки, пожалуйста, свяжитесь с ОЭСР и проинформируйте об этом </t>
    </r>
  </si>
  <si>
    <t>В данном разделе содержатся вопросы о регулировании в профессии адвокатов, которые являются профессионалами, обычно осуществляющими законное представительство интересов одной из сторон в суде против другой стороны и других судебных органах, консультирование и представительство по гражданским делам, консультирование и представительство по уголовным делам, консультирование и представительство по  вопросам трудовых споров и общее консультирование, подготовка юридических документов (включая сделки, завещания и трасты).</t>
  </si>
  <si>
    <t>В данном разделе содержатся вопросы о регулировании в профессии нотариуса, т.е.  профессионалов, которые обычно подтверждают аутентичность законных сделок, контрактов заявлений по присягой и других юридических документов. Они так же могут  предоставлять юридические консультации. Такие профессионалы могут  быть не во всех юрисдикциях.</t>
  </si>
  <si>
    <t xml:space="preserve"> В данном разделе содержатся вопросы о регулировании в профессии бухгалтера, т.е. профессионалов, которые могут: подготовить финансовые отчеты, вести платежные ведомости, сводить баланс предприятия в конце года и готовить налоговые декларации предприятий и физических лиц. </t>
  </si>
  <si>
    <t xml:space="preserve"> В данном разделе содержатся вопросы о регулировании профессии архитектора, т.е. профессионалов, которые  обычно планируют, проектируют и анализируют конструкции зданий, а так же осуществляют градостроительное проектирование и украшение интерьера.</t>
  </si>
  <si>
    <t xml:space="preserve">За  исключением других видов инженеров </t>
  </si>
  <si>
    <r>
      <rPr>
        <b/>
        <sz val="9"/>
        <color theme="1"/>
        <rFont val="Arial"/>
        <family val="2"/>
      </rPr>
      <t>Определения:</t>
    </r>
    <r>
      <rPr>
        <sz val="9"/>
        <color theme="1"/>
        <rFont val="Arial"/>
        <family val="2"/>
      </rPr>
      <t xml:space="preserve">
-Профессия имеет эксклюзивное право на занятие деятельностью, если  только представителям этой профессии разрешается заниматься такой деятельностью.
- Профессия имеет совместные эксклюзивные права, когда представители такой профессии и ограниченное количество других профессий являются лицами, которым разрешено заниматься деятельностью, например, в некоторых странах адвокаты и нотариусы могут иметь совместные эксклюзивные права на администрирование заявления под присягой. Возможно, что  право на занятие определенной деятельностью принадлежит профессии и государству.  Пожалуйста, учтите, что регулируемые профессии, которые имеют эксклюзивное право, не обязательно должны быть теми, которые охвачены в данной анкете (например, бухгалтеры, архитекторы, инженеры гражданского строительства, агенты недвижимости, адвокаты и нотариусы), но должны включать все регулируемые профессии в юрисдикции. 
- Вид деятельности резервируется за государством или за официальным лицом, назначенным государством, когда государство по закону исключает частных субъектов экономической деятельности, и не позволяет им заниматься определенным видом деятельности в связи с ее важностью для общества и государства или, в случаях, когда назначенные государством официальные лица выполняют такую работу как государственное задание.
- Нет эксклюзивного права на деятельность, если кто-либо может заниматься такой деятельностью без необходимости соответствовать определенным специфическим критериям.</t>
    </r>
  </si>
  <si>
    <r>
      <rPr>
        <b/>
        <sz val="9"/>
        <color theme="1"/>
        <rFont val="Arial"/>
        <family val="2"/>
      </rPr>
      <t xml:space="preserve">Примечание: </t>
    </r>
    <r>
      <rPr>
        <sz val="9"/>
        <color theme="1"/>
        <rFont val="Arial"/>
        <family val="2"/>
      </rPr>
      <t xml:space="preserve">Ответы дают отличие между ситуациями, когда в законе существует статья по общему конфликту интересов,  в случае, когда совместная работа может противоречить независимости или непредвзятости  профессионалов, и ситуациям, когда существует запрет на сотрудничество с некоторыми профессионалами, и  более экстремальными ситуациям, когда существует полный запрет на сотрудничество с какой-либо другой профессией. 
</t>
    </r>
    <r>
      <rPr>
        <b/>
        <sz val="9"/>
        <color theme="1"/>
        <rFont val="Arial"/>
        <family val="2"/>
      </rPr>
      <t>Определения:</t>
    </r>
    <r>
      <rPr>
        <sz val="9"/>
        <color theme="1"/>
        <rFont val="Arial"/>
        <family val="2"/>
      </rPr>
      <t xml:space="preserve">
</t>
    </r>
    <r>
      <rPr>
        <b/>
        <sz val="9"/>
        <color theme="1"/>
        <rFont val="Arial"/>
        <family val="2"/>
      </rPr>
      <t xml:space="preserve">-Бизнес сотрудничество </t>
    </r>
    <r>
      <rPr>
        <sz val="9"/>
        <color theme="1"/>
        <rFont val="Arial"/>
        <family val="2"/>
      </rPr>
      <t xml:space="preserve">означает возможность для разных профессий (например бухгалтеры и адвокаты, или архитекторы и инженеры) работать в  одной и той же компании и таким образом, иметь возможность делать предложение  клиентам по многим направлениям деятельности. 
</t>
    </r>
    <r>
      <rPr>
        <b/>
        <sz val="9"/>
        <color theme="1"/>
        <rFont val="Arial"/>
        <family val="2"/>
      </rPr>
      <t>- Конфликт интересов</t>
    </r>
    <r>
      <rPr>
        <sz val="9"/>
        <color theme="1"/>
        <rFont val="Arial"/>
        <family val="2"/>
      </rPr>
      <t xml:space="preserve"> означает ситуацию, при которой на вынесение независимого профессионального суждения могут оказать влияние другие интересы.</t>
    </r>
  </si>
  <si>
    <r>
      <rPr>
        <b/>
        <sz val="9"/>
        <color theme="1"/>
        <rFont val="Arial"/>
        <family val="2"/>
      </rPr>
      <t xml:space="preserve">Индивидуальное частное предприятие или личное предприятие </t>
    </r>
    <r>
      <rPr>
        <sz val="9"/>
        <color theme="1"/>
        <rFont val="Arial"/>
        <family val="2"/>
      </rPr>
      <t xml:space="preserve">- это вид бизнес образования, которое принадлежит и которым руководит одно физическое лицо, и в котором нет юридического разграничения между  владельцем и бизнесом (т.е. бизнес образование не имеет отдельной юридической личности). Владелец  получает всю прибыль (с учетом налогообложения, специфичного для такого бизнеса) и несет неограниченную ответственность за все убытки и долги. Поэтому, нет ограничения по ответственности.
</t>
    </r>
    <r>
      <rPr>
        <b/>
        <sz val="9"/>
        <color theme="1"/>
        <rFont val="Arial"/>
        <family val="2"/>
      </rPr>
      <t>Предприятие с ограниченной ответственностью</t>
    </r>
    <r>
      <rPr>
        <sz val="9"/>
        <color theme="1"/>
        <rFont val="Arial"/>
        <family val="2"/>
      </rPr>
      <t xml:space="preserve"> - это случай, когда финансовая ответственность лица  ограничивается инвестициями этого лица в компанию или партнерство. Это означает, что такое лицо не несет личной ответственности по каким- либо долгам компании или партнерства, кроме сумм инвестиций в компанию.
</t>
    </r>
    <r>
      <rPr>
        <b/>
        <sz val="9"/>
        <color theme="1"/>
        <rFont val="Arial"/>
        <family val="2"/>
      </rPr>
      <t>IРегистрация -</t>
    </r>
    <r>
      <rPr>
        <sz val="9"/>
        <color theme="1"/>
        <rFont val="Arial"/>
        <family val="2"/>
      </rPr>
      <t xml:space="preserve"> это процесс, при помощи которого компания создается</t>
    </r>
    <r>
      <rPr>
        <b/>
        <sz val="9"/>
        <color theme="1"/>
        <rFont val="Arial"/>
        <family val="2"/>
      </rPr>
      <t>.</t>
    </r>
    <r>
      <rPr>
        <sz val="9"/>
        <color theme="1"/>
        <rFont val="Arial"/>
        <family val="2"/>
      </rPr>
      <t xml:space="preserve"> При помощи этого процесса компания получает  отдельную  юридическую личность, которая отличается от физических лиц, которым компания принадлежит. 
Прочее - используйте эту категорию, когда вы думаете, что форма бизнеса не подпадает под любое описание, или если вы не уверены. Но, пожалуйста, предоставьте название на вашем языке такой компании и краткое описание. В особенности,  объясните объем ответственности владельца бизнеса по долгам бизнеса и насколько владельцам бизнеса разрешено управлять им.</t>
    </r>
  </si>
  <si>
    <r>
      <rPr>
        <b/>
        <sz val="9"/>
        <color rgb="FFFF0000"/>
        <rFont val="Arial"/>
        <family val="2"/>
      </rPr>
      <t>Инструкции:</t>
    </r>
    <r>
      <rPr>
        <sz val="9"/>
        <color rgb="FFFF0000"/>
        <rFont val="Arial"/>
        <family val="2"/>
      </rPr>
      <t xml:space="preserve"> вопросы в данном разделе относятся только к физическим лицам (т.е. индивидуальным профессионалам), не к юридическим лица (т.е. к профессиональным компаниям).</t>
    </r>
  </si>
  <si>
    <t>Профессии (АРХИТЕКТОРЫ): Общие определения и инструкции - ПОЖАЛУЙСТА ОЗНАКОМЬТЕСЬ</t>
  </si>
  <si>
    <t xml:space="preserve"> Профессии (ИНЖЕНЕРЫ ГРАЖДАНСКОГО СТРОИТЕЛЬСТВА):  Общие определения и инструкции - ПОЖАЛУЙСТА ОЗНАКОМЬТЕСЬ</t>
  </si>
  <si>
    <r>
      <rPr>
        <b/>
        <sz val="9"/>
        <rFont val="Arial"/>
        <family val="2"/>
      </rPr>
      <t>Инструкции</t>
    </r>
    <r>
      <rPr>
        <sz val="9"/>
        <rFont val="Arial"/>
        <family val="2"/>
      </rPr>
      <t xml:space="preserve">:  вопрос пытается понять , может ли профессионал работать во всей юрисдикции или только в части ее. Ответ должен быть "да", если такие ограничения можно преодолеть, сделав дополнительные  шаги  (т.е. сдача дополнительных экзаменов, получение дополнительных лицензий/разрешений и т.д.).  Например,  у адвоката может быть обязанность регистрации в местной  коллегии адвокатов в каждой местной юрисдикции, в суде которой адвокат может присутствовать .
</t>
    </r>
    <r>
      <rPr>
        <b/>
        <sz val="9"/>
        <rFont val="Arial"/>
        <family val="2"/>
      </rPr>
      <t>Инструкции:</t>
    </r>
    <r>
      <rPr>
        <sz val="9"/>
        <rFont val="Arial"/>
        <family val="2"/>
      </rPr>
      <t xml:space="preserve"> Ответ должен быть таким же, если ограничения относятся к профессионалам и/или к профессиональным компаниям.</t>
    </r>
  </si>
  <si>
    <r>
      <rPr>
        <b/>
        <sz val="9"/>
        <color rgb="FFFF0000"/>
        <rFont val="Arial"/>
        <family val="2"/>
      </rPr>
      <t>Инструкции:</t>
    </r>
    <r>
      <rPr>
        <sz val="9"/>
        <color rgb="FFFF0000"/>
        <rFont val="Arial"/>
        <family val="2"/>
      </rPr>
      <t xml:space="preserve"> Вопросы данного раздела применяются к физическим лицам (т.е. индивидуальным профессионалам) и к юридическим лицам (профессиональным компаниям).</t>
    </r>
  </si>
  <si>
    <r>
      <rPr>
        <b/>
        <sz val="9"/>
        <color theme="1"/>
        <rFont val="Arial"/>
        <family val="2"/>
      </rPr>
      <t>Определение:</t>
    </r>
    <r>
      <rPr>
        <sz val="9"/>
        <color theme="1"/>
        <rFont val="Arial"/>
        <family val="2"/>
      </rPr>
      <t xml:space="preserve"> Архитекторы - это профессионалы, которые обычно планируют, проектируют и анализируют конструкции зданий, которые так же могут осуществлять градостроительное проектирование и декорирование интерьера.
</t>
    </r>
    <r>
      <rPr>
        <b/>
        <sz val="9"/>
        <color theme="1"/>
        <rFont val="Arial"/>
        <family val="2"/>
      </rPr>
      <t>Инструкции:</t>
    </r>
    <r>
      <rPr>
        <sz val="9"/>
        <color theme="1"/>
        <rFont val="Arial"/>
        <family val="2"/>
      </rPr>
      <t xml:space="preserve"> Если существует более одной профессии, которая подпадает по указанное выше описание и требования, предъявляемые к таким профессиям отличаются полностью/частично, респонденту необходимо выбрать ту профессию, к которой применяются самые строгие требования и отвечать только по этой профессии. 
</t>
    </r>
  </si>
  <si>
    <r>
      <rPr>
        <b/>
        <sz val="9"/>
        <rFont val="Arial"/>
        <family val="2"/>
      </rPr>
      <t>Определение:</t>
    </r>
    <r>
      <rPr>
        <sz val="9"/>
        <rFont val="Arial"/>
        <family val="2"/>
      </rPr>
      <t xml:space="preserve"> </t>
    </r>
    <r>
      <rPr>
        <b/>
        <sz val="9"/>
        <rFont val="Arial"/>
        <family val="2"/>
      </rPr>
      <t>Профессиональный титул</t>
    </r>
    <r>
      <rPr>
        <sz val="9"/>
        <rFont val="Arial"/>
        <family val="2"/>
      </rPr>
      <t xml:space="preserve"> - этот термин используется для того чтобы обозначить определенную квалификацию. Профессиональный титул  защищен, если государственные органы определяют условия  присуждения такого титула или дают определенному органу (например, профессиональной организации)  полномочия на выдачу титула и если они защищают использвование титула через установление штрафов или через другие меры, при его несответствующем использовании. Профессиональный титул  может быть комбинирован с существованием исключительных или совместных исключительных прав или нет. Если нет таких ограничений, любой может заниматься такой деятельностью,  но использование титула разрешается только  лицам, соответствующим требовнаиям и имеющим полномочия на использование титула.</t>
    </r>
  </si>
  <si>
    <r>
      <rPr>
        <b/>
        <sz val="9"/>
        <rFont val="Arial"/>
        <family val="2"/>
      </rPr>
      <t>Определение:</t>
    </r>
    <r>
      <rPr>
        <sz val="9"/>
        <rFont val="Arial"/>
        <family val="2"/>
      </rPr>
      <t xml:space="preserve">  </t>
    </r>
    <r>
      <rPr>
        <b/>
        <sz val="9"/>
        <rFont val="Arial"/>
        <family val="2"/>
      </rPr>
      <t>Маршрут</t>
    </r>
    <r>
      <rPr>
        <sz val="9"/>
        <rFont val="Arial"/>
        <family val="2"/>
      </rPr>
      <t xml:space="preserve"> - это процесс, при помощи которого лицо может получить квалификации для того чтобы заниматься профессиональной деятельностью на законном основании (например,  один  маршрут может потребовать диплом университета плюс 1 год обязательной практики,  в то время как для другого маршрута может потребоваться  краткосрочный курс профессионального обучения и гораздо более длительный период обязательной практики).
</t>
    </r>
    <r>
      <rPr>
        <b/>
        <sz val="9"/>
        <rFont val="Arial"/>
        <family val="2"/>
      </rPr>
      <t>Инструкции:</t>
    </r>
    <r>
      <rPr>
        <sz val="9"/>
        <rFont val="Arial"/>
        <family val="2"/>
      </rPr>
      <t xml:space="preserve"> Если нет эксклюзивных или совместных эксклюзивных прав, ответ  на этот вопрос будет "не применимо" (указать в колонке "Комментарии"), поскольку любой сможет заниматься такой деятельностью.</t>
    </r>
  </si>
  <si>
    <r>
      <rPr>
        <b/>
        <sz val="9"/>
        <rFont val="Arial"/>
        <family val="2"/>
      </rPr>
      <t>Определение: диплом университета</t>
    </r>
    <r>
      <rPr>
        <sz val="9"/>
        <rFont val="Arial"/>
        <family val="2"/>
      </rPr>
      <t xml:space="preserve"> - это диплом, который выдается после окончания курса обучения, на который можно поступить после получения диплома полного курса школы (например, после уровня  A, и т.п.). Курс профессионального обучения обеспечивает обучение профессии для определенных профессиональных ролей или направлений карьеры, для него может не потребоваться наличие диплома школы.
</t>
    </r>
    <r>
      <rPr>
        <b/>
        <sz val="9"/>
        <rFont val="Arial"/>
        <family val="2"/>
      </rPr>
      <t>Примечание:</t>
    </r>
    <r>
      <rPr>
        <sz val="9"/>
        <rFont val="Arial"/>
        <family val="2"/>
      </rPr>
      <t xml:space="preserve"> ответ должен быть "нет" , только если ни степень ни профессиональный курс не требуются.
</t>
    </r>
  </si>
  <si>
    <r>
      <t xml:space="preserve"> </t>
    </r>
    <r>
      <rPr>
        <b/>
        <sz val="9"/>
        <rFont val="Arial"/>
        <family val="2"/>
      </rPr>
      <t>Примечание:</t>
    </r>
    <r>
      <rPr>
        <sz val="9"/>
        <rFont val="Arial"/>
        <family val="2"/>
      </rPr>
      <t xml:space="preserve"> дополнительное образование -  курс магистратуры или послевузовского образования. 
</t>
    </r>
    <r>
      <rPr>
        <b/>
        <sz val="9"/>
        <rFont val="Arial"/>
        <family val="2"/>
      </rPr>
      <t>Инструкции:</t>
    </r>
    <r>
      <rPr>
        <sz val="9"/>
        <rFont val="Arial"/>
        <family val="2"/>
      </rPr>
      <t xml:space="preserve">  для ответа важно - требуется ли такой курс дополнительного образования. Ответ должен быть "нет"  ,если курс факультативный и можно заниматься профессиональной деятельностью, даже если такой курс не пройден.
</t>
    </r>
  </si>
  <si>
    <r>
      <t xml:space="preserve"> </t>
    </r>
    <r>
      <rPr>
        <b/>
        <sz val="9"/>
        <rFont val="Arial"/>
        <family val="2"/>
      </rPr>
      <t>Примечание:</t>
    </r>
    <r>
      <rPr>
        <sz val="9"/>
        <rFont val="Arial"/>
        <family val="2"/>
      </rPr>
      <t xml:space="preserve"> если стажировка необходима как часть дополнительного образования, продолжительность  такой стажировки должна учитываться при рассчете  общей продолжительности такого дополнительного образования.</t>
    </r>
  </si>
  <si>
    <r>
      <rPr>
        <b/>
        <sz val="9"/>
        <rFont val="Arial"/>
        <family val="2"/>
      </rPr>
      <t>Определение:</t>
    </r>
    <r>
      <rPr>
        <sz val="9"/>
        <rFont val="Arial"/>
        <family val="2"/>
      </rPr>
      <t xml:space="preserve">  Профессиональный экзамен- это экзамен, который профессионал-кандидат должен успешно сдать для того чтобы получить разрешение на занятие профессиональной деятельностью. Обычный пример - это экзамен в коллегии, который необходимо сдать, чтобы стать адвокатом. 
Экзамен может проводить государственный орган-регулятор и/или профессиональная организация </t>
    </r>
  </si>
  <si>
    <r>
      <rPr>
        <b/>
        <sz val="9"/>
        <rFont val="Arial"/>
        <family val="2"/>
      </rPr>
      <t>Определения:</t>
    </r>
    <r>
      <rPr>
        <sz val="9"/>
        <rFont val="Arial"/>
        <family val="2"/>
      </rPr>
      <t xml:space="preserve"> 
-Доля собственности означает владение долей в капитале компании.
- Архитекторская  компания -это любая правовая форма, в которой архитекторы могут сотрудничать, для того чтобы предоставлять услуги клиентам.
</t>
    </r>
    <r>
      <rPr>
        <b/>
        <sz val="9"/>
        <rFont val="Arial"/>
        <family val="2"/>
      </rPr>
      <t>Примечание:</t>
    </r>
    <r>
      <rPr>
        <sz val="9"/>
        <rFont val="Arial"/>
        <family val="2"/>
      </rPr>
      <t xml:space="preserve"> Этот вопрос  относится только к ограничениям для физических лиц (т.е. индивидуальным  профессионалам  и направлен на то чтобы подтвердить, что только архитекторы могут быть держателями доли в капитале или любые другие лица тоже  </t>
    </r>
  </si>
  <si>
    <r>
      <rPr>
        <b/>
        <sz val="9"/>
        <rFont val="Arial"/>
        <family val="2"/>
      </rPr>
      <t>Примечание:</t>
    </r>
    <r>
      <rPr>
        <sz val="9"/>
        <rFont val="Arial"/>
        <family val="2"/>
      </rPr>
      <t xml:space="preserve">  Этот вопрос относится только к ограничениям, устанавливаемым  для юридических лиц (т.е. компаний), и направлен на то, чтобы подтвердить, что только архитекторские компании могут держать долю  в капитале или это разрешено так же и другими компаниям.</t>
    </r>
  </si>
  <si>
    <r>
      <t xml:space="preserve"> </t>
    </r>
    <r>
      <rPr>
        <b/>
        <sz val="9"/>
        <rFont val="Arial"/>
        <family val="2"/>
      </rPr>
      <t>Примечание:</t>
    </r>
    <r>
      <rPr>
        <sz val="9"/>
        <rFont val="Arial"/>
        <family val="2"/>
      </rPr>
      <t xml:space="preserve"> Этот вопрос относится только к ограничениям для физических лиц (т.е. лиц) и направлен на то чтобы подтвердить, что только архитекторы могут иметь голосующие права или так же и другие лица </t>
    </r>
  </si>
  <si>
    <r>
      <rPr>
        <b/>
        <sz val="9"/>
        <rFont val="Arial"/>
        <family val="2"/>
      </rPr>
      <t>Примечание:</t>
    </r>
    <r>
      <rPr>
        <sz val="9"/>
        <rFont val="Arial"/>
        <family val="2"/>
      </rPr>
      <t xml:space="preserve"> Этот вопрос относится только к ограничениям, устанавливаемым для юридических лиц (т.е.компаний) и направлен на то, чтобы подтвердить, что только архитекторские компании могут иметь голосующие права, или  и другие фирмы тоже </t>
    </r>
  </si>
  <si>
    <r>
      <rPr>
        <b/>
        <sz val="9"/>
        <rFont val="Arial"/>
        <family val="2"/>
      </rPr>
      <t>Примечание:</t>
    </r>
    <r>
      <rPr>
        <sz val="9"/>
        <rFont val="Arial"/>
        <family val="2"/>
      </rPr>
      <t xml:space="preserve"> цена регулируется , если определенная сумма устанавливается правительством, парламентом  или  самой профессией, и цена должна быть:
•  равна этой сумме (фиксированная цена), 
• равна или быть выше этой суммы (минимальная цена), 
• равна или ниже этой суммы (максимальная цена).
Эта сумма должна быть  определенной суммой или процентом от стоимости предоставленной услуги (например,  сбор, взимаемый за услуги по передаче права собственности на объект недвижимости, при продаже дома может быть установлен в качестве процента от стоимости дома).
</t>
    </r>
  </si>
  <si>
    <r>
      <t xml:space="preserve"> </t>
    </r>
    <r>
      <rPr>
        <b/>
        <sz val="9"/>
        <rFont val="Arial"/>
        <family val="2"/>
      </rPr>
      <t>Примечание:</t>
    </r>
    <r>
      <rPr>
        <sz val="9"/>
        <rFont val="Arial"/>
        <family val="2"/>
      </rPr>
      <t xml:space="preserve"> ограничения по рекламированию/маркетингу могут быть в разной форме. Например, реклама в определенных СМИ (таких как радио реклама или телевизионная реклама) может быть запрещена. Таким же образом некоторые методы рекламы (такие как прямое приставание к клиенту) или определенное  содержание рекламы (такие как сравнения с другими профессионалами или информации о сборах) может быть запрещено. </t>
    </r>
  </si>
  <si>
    <r>
      <t xml:space="preserve"> </t>
    </r>
    <r>
      <rPr>
        <b/>
        <sz val="9"/>
        <color rgb="FFFF0000"/>
        <rFont val="Arial"/>
        <family val="2"/>
      </rPr>
      <t>Инструкции:</t>
    </r>
    <r>
      <rPr>
        <sz val="9"/>
        <color rgb="FFFF0000"/>
        <rFont val="Arial"/>
        <family val="2"/>
      </rPr>
      <t xml:space="preserve"> Вопросы данного раздела могут применяться  только к физическим лицам (т.е. профессионалам - индивидуалам), а не к юридическим лицам (т.е. профессиональным компаниям).</t>
    </r>
  </si>
  <si>
    <r>
      <rPr>
        <b/>
        <sz val="9"/>
        <color theme="1"/>
        <rFont val="Arial"/>
        <family val="2"/>
      </rPr>
      <t>Определение</t>
    </r>
    <r>
      <rPr>
        <sz val="9"/>
        <color theme="1"/>
        <rFont val="Arial"/>
        <family val="2"/>
      </rPr>
      <t xml:space="preserve"> : Соглашение о Взаимном Признании (СВП) - это международное соглашение, при помощи которого две или более стран соглашаются признавать оценки соответствия. В этом случае термин относится к соглашениям о признании профессиональных квалификаций.
</t>
    </r>
    <r>
      <rPr>
        <b/>
        <sz val="9"/>
        <color theme="1"/>
        <rFont val="Arial"/>
        <family val="2"/>
      </rPr>
      <t>Инструкции:</t>
    </r>
    <r>
      <rPr>
        <sz val="9"/>
        <color theme="1"/>
        <rFont val="Arial"/>
        <family val="2"/>
      </rPr>
      <t xml:space="preserve"> Для стран ЕС, если у вас есть такие соглашения с другими странами ЕС, то этого достаточно, чтобы ответить "да".</t>
    </r>
  </si>
  <si>
    <r>
      <t xml:space="preserve"> </t>
    </r>
    <r>
      <rPr>
        <b/>
        <sz val="9"/>
        <rFont val="Arial"/>
        <family val="2"/>
      </rPr>
      <t>Примечание:</t>
    </r>
    <r>
      <rPr>
        <sz val="9"/>
        <rFont val="Arial"/>
        <family val="2"/>
      </rPr>
      <t xml:space="preserve"> Примеры образовательных титулов - это степени университетов или магистратуры.
</t>
    </r>
    <r>
      <rPr>
        <b/>
        <sz val="9"/>
        <rFont val="Arial"/>
        <family val="2"/>
      </rPr>
      <t>Примечание:</t>
    </r>
    <r>
      <rPr>
        <sz val="9"/>
        <rFont val="Arial"/>
        <family val="2"/>
      </rPr>
      <t xml:space="preserve"> Если нет кодифицированного процесса по признанию образовательных титулов, полученных зарубежом, признание осуществляется на произвольной основе.
</t>
    </r>
    <r>
      <rPr>
        <b/>
        <sz val="9"/>
        <rFont val="Arial"/>
        <family val="2"/>
      </rPr>
      <t xml:space="preserve">
Примечание для стран ОЭСР</t>
    </r>
    <r>
      <rPr>
        <sz val="9"/>
        <rFont val="Arial"/>
        <family val="2"/>
      </rPr>
      <t>: Вам не нужно отвечать на эти два вопроса</t>
    </r>
    <r>
      <rPr>
        <b/>
        <sz val="9"/>
        <rFont val="Arial"/>
        <family val="2"/>
      </rPr>
      <t xml:space="preserve"> </t>
    </r>
    <r>
      <rPr>
        <sz val="9"/>
        <rFont val="Arial"/>
        <family val="2"/>
      </rPr>
      <t>(Q8с.5.2 и Q8с.5.3), поскольку ответы будут взяты из базы данных ОЭСР STRI.</t>
    </r>
  </si>
  <si>
    <t xml:space="preserve">Для какой юрисдикции вы отвечаете на вопрос? (Q8e.03)
Пожалуйста, укажите название юрисдикции в колонке "Комментарии" </t>
  </si>
  <si>
    <t xml:space="preserve"> Для какой юрисдикции вы отвечаете на вопрос? (Q8d.03)
Пожалуйста, укажите название юрисдикции в колонке "Комментарии" </t>
  </si>
  <si>
    <t xml:space="preserve"> Пожалуйста, предоставьте ссылку на закон/постановление, которое устанавливает виды деятельности зарезервированные за данной профессией  (Q8d.1.1a)</t>
  </si>
  <si>
    <t>Лимитируется ли количество инженеров гражданского строительства, которым разрешено работать в вашей стране, законом или решением профессионального органа (или комбинацией первого и второго)? (Q8e.2.1)</t>
  </si>
  <si>
    <t xml:space="preserve"> Пожалуйста, предоставьте детальную информацию по количеству альтернативных маршрутов доступа к профессии и информацию об их основных требованиях, или ссылку на вебсайт, в котором описаны эти разные маршруты в колонке "Комментарии" (Q8e.3.1a)</t>
  </si>
  <si>
    <t xml:space="preserve"> Если требуется диплом университета или  прохождение курса профессионального обучения,  какова продолжительность обучения? (Q8e.3.2a)</t>
  </si>
  <si>
    <t>Требуется ли  диплом о высшем образовании или курс профессионального обучения для того чтобы на законных основаниях  и получить  заниматься  профессиональной деятельностью  или получить  профессиональный титул , в тех случаях, когда он защищен законом  (уставлено ли это требование законом или решением профессионального органа,  или сочетанием первого и второго)? (Q8e.3.2)</t>
  </si>
  <si>
    <t>Требуется ли соответствующая обязательная практика для того чтобы на законных основаниях заниматься профессиональной деятельностью или для получения профессионального титула, в случаях, когда такой титул защищается законом (устанавливается ли такое требование законом или решением профессионального органа  или сочетанием первого и второго)? (Q8e.3.4)</t>
  </si>
  <si>
    <t xml:space="preserve"> Пожалуйста, предоставьте ссылку на закон/постановление, которым устанавливаются такие ограничения на долю  собственности в капитале  в колонке "Комментарии"  (Q8e.4.3a)</t>
  </si>
  <si>
    <r>
      <t xml:space="preserve"> </t>
    </r>
    <r>
      <rPr>
        <b/>
        <sz val="9"/>
        <rFont val="Arial"/>
        <family val="2"/>
      </rPr>
      <t>Инструкции:</t>
    </r>
    <r>
      <rPr>
        <sz val="9"/>
        <rFont val="Arial"/>
        <family val="2"/>
      </rPr>
      <t xml:space="preserve">
- если требуется стажировка в рамках академического курса, продолжительность такой стажировки должна защитываться при расчете срока обучения для получения степени.
Если законом не устанавливатеся необходимая продолжительность обучения для получения степени, в ответе используется обычная продолжительность.
</t>
    </r>
  </si>
  <si>
    <r>
      <t xml:space="preserve"> </t>
    </r>
    <r>
      <rPr>
        <b/>
        <sz val="9"/>
        <rFont val="Arial"/>
        <family val="2"/>
      </rPr>
      <t>Примечание:</t>
    </r>
    <r>
      <rPr>
        <sz val="9"/>
        <rFont val="Arial"/>
        <family val="2"/>
      </rPr>
      <t xml:space="preserve"> Этот вопрос относится только к ограничениям для физических лиц (т.е. лиц) и направлен на то чтобы подтвердить, что только инженеры могут иметь голосующие права или так же и другие лица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</si>
</sst>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color theme="1"/>
      <name val="Arial"/>
      <family val="2"/>
    </font>
    <font>
      <sz val="10"/>
      <color theme="1"/>
      <name val="Arial"/>
      <family val="2"/>
    </font>
    <font>
      <b/>
      <sz val="10"/>
      <name val="Arial"/>
      <family val="2"/>
    </font>
    <font>
      <b/>
      <sz val="12"/>
      <name val="Arial"/>
      <family val="2"/>
    </font>
    <font>
      <b/>
      <sz val="12"/>
      <color theme="1"/>
      <name val="Arial"/>
      <family val="2"/>
    </font>
    <font>
      <sz val="9"/>
      <name val="Arial"/>
      <family val="2"/>
    </font>
    <font>
      <sz val="18"/>
      <name val="Arial"/>
      <family val="2"/>
    </font>
    <font>
      <sz val="9"/>
      <color theme="1"/>
      <name val="Arial"/>
      <family val="2"/>
    </font>
    <font>
      <sz val="10"/>
      <name val="Arial"/>
      <family val="2"/>
    </font>
    <font>
      <b/>
      <sz val="10"/>
      <color theme="1"/>
      <name val="Arial"/>
      <family val="2"/>
    </font>
    <font>
      <sz val="8"/>
      <color theme="1"/>
      <name val="Arial"/>
      <family val="2"/>
    </font>
    <font>
      <sz val="8"/>
      <name val="Arial"/>
      <family val="2"/>
    </font>
    <font>
      <b/>
      <sz val="9"/>
      <color theme="1"/>
      <name val="Arial"/>
      <family val="2"/>
    </font>
    <font>
      <b/>
      <sz val="9"/>
      <name val="Arial"/>
      <family val="2"/>
    </font>
    <font>
      <b/>
      <sz val="11"/>
      <color theme="1"/>
      <name val="Arial"/>
      <family val="2"/>
    </font>
    <font>
      <u/>
      <sz val="10"/>
      <color theme="10"/>
      <name val="Arial"/>
      <family val="2"/>
    </font>
    <font>
      <u/>
      <sz val="9"/>
      <color theme="10"/>
      <name val="Arial"/>
      <family val="2"/>
    </font>
    <font>
      <sz val="11"/>
      <name val="Calibri"/>
      <family val="2"/>
      <scheme val="minor"/>
    </font>
    <font>
      <sz val="11"/>
      <color theme="1"/>
      <name val="Calibri"/>
      <family val="2"/>
      <scheme val="minor"/>
    </font>
    <font>
      <b/>
      <sz val="11"/>
      <color rgb="FF000000"/>
      <name val="Calibri"/>
      <family val="2"/>
    </font>
    <font>
      <sz val="11"/>
      <color rgb="FF000000"/>
      <name val="Calibri"/>
      <family val="2"/>
    </font>
    <font>
      <b/>
      <sz val="11"/>
      <name val="Arial"/>
      <family val="2"/>
    </font>
    <font>
      <sz val="9"/>
      <color rgb="FFFF0000"/>
      <name val="Arial"/>
      <family val="2"/>
    </font>
    <font>
      <b/>
      <sz val="9"/>
      <color rgb="FFFF0000"/>
      <name val="Arial"/>
      <family val="2"/>
    </font>
    <font>
      <b/>
      <sz val="18"/>
      <name val="Arial"/>
      <family val="2"/>
    </font>
    <font>
      <b/>
      <sz val="11"/>
      <color theme="1"/>
      <name val="Calibri"/>
      <family val="2"/>
      <scheme val="minor"/>
    </font>
    <font>
      <u/>
      <sz val="11"/>
      <color rgb="FF0070C0"/>
      <name val="Calibri"/>
      <family val="2"/>
      <scheme val="minor"/>
    </font>
    <font>
      <b/>
      <i/>
      <sz val="11"/>
      <color theme="1"/>
      <name val="Calibri"/>
      <family val="2"/>
      <scheme val="minor"/>
    </font>
    <font>
      <i/>
      <sz val="11"/>
      <color theme="1"/>
      <name val="Calibri"/>
      <family val="2"/>
      <scheme val="minor"/>
    </font>
    <font>
      <u/>
      <sz val="11"/>
      <color theme="1"/>
      <name val="Calibri"/>
      <family val="2"/>
      <scheme val="minor"/>
    </font>
    <font>
      <b/>
      <sz val="11"/>
      <color rgb="FFFF0000"/>
      <name val="Calibri"/>
      <family val="2"/>
      <scheme val="minor"/>
    </font>
    <font>
      <sz val="11"/>
      <color theme="1"/>
      <name val="Times New Roman"/>
      <family val="1"/>
    </font>
    <font>
      <b/>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95B3D7"/>
        <bgColor indexed="64"/>
      </patternFill>
    </fill>
    <fill>
      <patternFill patternType="solid">
        <fgColor theme="3" tint="0.79998168889431442"/>
        <bgColor indexed="64"/>
      </patternFill>
    </fill>
    <fill>
      <patternFill patternType="solid">
        <fgColor rgb="FFFFFF00"/>
        <bgColor indexed="64"/>
      </patternFill>
    </fill>
    <fill>
      <patternFill patternType="solid">
        <fgColor rgb="FFDCE6F1"/>
        <bgColor indexed="64"/>
      </patternFill>
    </fill>
    <fill>
      <patternFill patternType="solid">
        <fgColor theme="9" tint="0.79998168889431442"/>
        <bgColor indexed="64"/>
      </patternFill>
    </fill>
    <fill>
      <patternFill patternType="solid">
        <fgColor theme="6" tint="0.59999389629810485"/>
        <bgColor indexed="64"/>
      </patternFill>
    </fill>
  </fills>
  <borders count="29">
    <border>
      <left/>
      <right/>
      <top/>
      <bottom/>
      <diagonal/>
    </border>
    <border>
      <left/>
      <right/>
      <top style="medium">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6">
    <xf numFmtId="0" fontId="0" fillId="0" borderId="0"/>
    <xf numFmtId="0" fontId="8" fillId="0" borderId="0"/>
    <xf numFmtId="0" fontId="1" fillId="0" borderId="0"/>
    <xf numFmtId="0" fontId="15" fillId="0" borderId="0" applyNumberFormat="0" applyFill="0" applyBorder="0" applyAlignment="0" applyProtection="0"/>
    <xf numFmtId="0" fontId="1" fillId="0" borderId="0"/>
    <xf numFmtId="9" fontId="1" fillId="0" borderId="0" applyFont="0" applyFill="0" applyBorder="0" applyAlignment="0" applyProtection="0"/>
  </cellStyleXfs>
  <cellXfs count="253">
    <xf numFmtId="0" fontId="0" fillId="0" borderId="0" xfId="0"/>
    <xf numFmtId="0" fontId="7" fillId="0" borderId="0" xfId="0" applyFont="1"/>
    <xf numFmtId="0" fontId="0" fillId="0" borderId="0" xfId="0"/>
    <xf numFmtId="0" fontId="7" fillId="0" borderId="0" xfId="0" applyFont="1" applyFill="1" applyBorder="1" applyAlignment="1" applyProtection="1">
      <alignment wrapText="1"/>
      <protection locked="0"/>
    </xf>
    <xf numFmtId="0" fontId="0" fillId="4" borderId="0" xfId="0" applyFill="1" applyAlignment="1">
      <alignment horizontal="left" vertical="center" wrapText="1"/>
    </xf>
    <xf numFmtId="0" fontId="7" fillId="0" borderId="0" xfId="0" applyFont="1" applyAlignment="1">
      <alignment wrapText="1"/>
    </xf>
    <xf numFmtId="0" fontId="7" fillId="0" borderId="0" xfId="0" applyFont="1" applyFill="1" applyAlignment="1" applyProtection="1">
      <alignment wrapText="1"/>
    </xf>
    <xf numFmtId="0" fontId="0" fillId="0" borderId="0" xfId="0"/>
    <xf numFmtId="0" fontId="7" fillId="0" borderId="0" xfId="0" applyFont="1" applyAlignment="1"/>
    <xf numFmtId="0" fontId="0" fillId="0" borderId="0" xfId="0" applyAlignment="1"/>
    <xf numFmtId="0" fontId="0" fillId="0" borderId="0" xfId="0" applyAlignment="1">
      <alignment horizontal="left"/>
    </xf>
    <xf numFmtId="0" fontId="14" fillId="0" borderId="0" xfId="0" applyFont="1" applyAlignment="1">
      <alignment horizontal="center"/>
    </xf>
    <xf numFmtId="0" fontId="19" fillId="0" borderId="16" xfId="0" applyFont="1" applyBorder="1" applyAlignment="1">
      <alignment horizontal="center" vertical="center" wrapText="1"/>
    </xf>
    <xf numFmtId="0" fontId="20" fillId="0" borderId="9" xfId="0" applyFont="1" applyBorder="1" applyAlignment="1">
      <alignment horizontal="justify" vertical="center" wrapText="1"/>
    </xf>
    <xf numFmtId="0" fontId="20" fillId="0" borderId="7" xfId="0" applyFont="1" applyBorder="1" applyAlignment="1">
      <alignment horizontal="justify" vertical="center" wrapText="1"/>
    </xf>
    <xf numFmtId="0" fontId="7" fillId="0" borderId="0" xfId="0" applyFont="1" applyFill="1"/>
    <xf numFmtId="0" fontId="7" fillId="0" borderId="0" xfId="0" applyFont="1" applyFill="1" applyAlignment="1">
      <alignment wrapText="1"/>
    </xf>
    <xf numFmtId="0" fontId="7" fillId="0" borderId="0" xfId="0" applyFont="1" applyFill="1" applyAlignment="1"/>
    <xf numFmtId="0" fontId="0" fillId="0" borderId="0" xfId="0" applyFill="1"/>
    <xf numFmtId="0" fontId="0" fillId="0" borderId="0" xfId="0"/>
    <xf numFmtId="0" fontId="4" fillId="0" borderId="0" xfId="0" applyFont="1" applyProtection="1"/>
    <xf numFmtId="0" fontId="0" fillId="0" borderId="0" xfId="0" applyBorder="1" applyProtection="1"/>
    <xf numFmtId="0" fontId="0" fillId="0" borderId="0" xfId="0" applyAlignment="1" applyProtection="1">
      <alignment vertical="top"/>
    </xf>
    <xf numFmtId="0" fontId="5" fillId="0" borderId="0" xfId="0" applyFont="1" applyFill="1" applyBorder="1" applyAlignment="1" applyProtection="1">
      <alignment vertical="center"/>
    </xf>
    <xf numFmtId="0" fontId="0" fillId="0" borderId="0" xfId="0" applyFill="1" applyProtection="1"/>
    <xf numFmtId="0" fontId="0" fillId="0" borderId="0" xfId="0" applyAlignment="1" applyProtection="1">
      <alignment horizontal="right" vertical="top"/>
    </xf>
    <xf numFmtId="0" fontId="0" fillId="0" borderId="2" xfId="0"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0" fillId="0" borderId="0" xfId="0" applyAlignment="1" applyProtection="1">
      <alignment horizontal="right" vertical="top" wrapText="1"/>
    </xf>
    <xf numFmtId="0" fontId="0" fillId="0" borderId="0" xfId="0" applyAlignment="1" applyProtection="1">
      <alignment horizontal="left" vertical="top" wrapText="1"/>
    </xf>
    <xf numFmtId="0" fontId="0" fillId="0" borderId="2" xfId="0" applyFill="1" applyBorder="1" applyAlignment="1" applyProtection="1">
      <alignment horizontal="right" vertical="top" wrapText="1"/>
    </xf>
    <xf numFmtId="0" fontId="0" fillId="0" borderId="1" xfId="0" applyBorder="1" applyProtection="1"/>
    <xf numFmtId="0" fontId="0" fillId="0" borderId="5" xfId="0" applyBorder="1" applyProtection="1"/>
    <xf numFmtId="0" fontId="7" fillId="0" borderId="0" xfId="0" applyFont="1" applyFill="1" applyProtection="1"/>
    <xf numFmtId="0" fontId="5" fillId="0" borderId="9" xfId="0" applyFont="1" applyFill="1" applyBorder="1" applyAlignment="1" applyProtection="1">
      <alignment horizontal="right" vertical="top" wrapText="1"/>
    </xf>
    <xf numFmtId="0" fontId="0" fillId="0" borderId="9" xfId="0" applyBorder="1" applyProtection="1"/>
    <xf numFmtId="0" fontId="0" fillId="0" borderId="9" xfId="0" applyFill="1" applyBorder="1" applyAlignment="1" applyProtection="1">
      <alignment horizontal="right" vertical="top" wrapText="1"/>
    </xf>
    <xf numFmtId="0" fontId="0" fillId="0" borderId="2" xfId="0" applyFill="1" applyBorder="1" applyAlignment="1" applyProtection="1">
      <alignment horizontal="right" vertical="top"/>
    </xf>
    <xf numFmtId="0" fontId="0" fillId="0" borderId="4" xfId="0" applyBorder="1" applyProtection="1"/>
    <xf numFmtId="0" fontId="2" fillId="0" borderId="12" xfId="0" applyFont="1" applyFill="1" applyBorder="1" applyAlignment="1" applyProtection="1">
      <alignment horizontal="center" wrapText="1"/>
    </xf>
    <xf numFmtId="0" fontId="0" fillId="0" borderId="2" xfId="0" applyBorder="1" applyAlignment="1" applyProtection="1">
      <alignment horizontal="left" vertical="top" wrapText="1"/>
    </xf>
    <xf numFmtId="0" fontId="2" fillId="0" borderId="6" xfId="0" applyFont="1" applyFill="1" applyBorder="1" applyAlignment="1" applyProtection="1">
      <alignment horizontal="center" wrapText="1"/>
    </xf>
    <xf numFmtId="0" fontId="2" fillId="0" borderId="22" xfId="0" applyFont="1" applyFill="1" applyBorder="1" applyAlignment="1" applyProtection="1">
      <alignment horizontal="center" wrapText="1"/>
    </xf>
    <xf numFmtId="0" fontId="5" fillId="0" borderId="2" xfId="0" applyFont="1" applyFill="1" applyBorder="1" applyAlignment="1" applyProtection="1">
      <alignment horizontal="right" vertical="top"/>
    </xf>
    <xf numFmtId="0" fontId="0" fillId="0" borderId="9" xfId="0" applyFill="1" applyBorder="1" applyProtection="1"/>
    <xf numFmtId="0" fontId="0" fillId="0" borderId="4" xfId="0" applyFill="1" applyBorder="1" applyProtection="1"/>
    <xf numFmtId="0" fontId="10" fillId="0" borderId="0" xfId="0" applyFont="1" applyFill="1" applyAlignment="1" applyProtection="1">
      <alignment horizontal="center" vertical="top"/>
    </xf>
    <xf numFmtId="0" fontId="10" fillId="0" borderId="0" xfId="0" applyFont="1" applyFill="1" applyAlignment="1" applyProtection="1">
      <alignment horizontal="center"/>
    </xf>
    <xf numFmtId="0" fontId="5" fillId="0" borderId="0" xfId="0" applyFont="1" applyBorder="1" applyAlignment="1" applyProtection="1">
      <alignment horizontal="center"/>
    </xf>
    <xf numFmtId="0" fontId="10" fillId="0" borderId="0" xfId="0" applyFont="1" applyAlignment="1" applyProtection="1">
      <alignment horizontal="center" vertical="center"/>
    </xf>
    <xf numFmtId="0" fontId="0" fillId="0" borderId="0" xfId="0" applyAlignment="1" applyProtection="1">
      <alignment vertical="center"/>
    </xf>
    <xf numFmtId="0" fontId="5" fillId="0" borderId="8" xfId="0" applyFont="1" applyBorder="1" applyAlignment="1" applyProtection="1">
      <alignment vertical="center"/>
    </xf>
    <xf numFmtId="0" fontId="5" fillId="0" borderId="8" xfId="0" applyFont="1" applyFill="1" applyBorder="1" applyAlignment="1" applyProtection="1">
      <alignment vertical="center"/>
    </xf>
    <xf numFmtId="0" fontId="10" fillId="0" borderId="0" xfId="0" applyFont="1" applyAlignment="1" applyProtection="1">
      <alignment vertical="center"/>
    </xf>
    <xf numFmtId="0" fontId="5" fillId="3" borderId="2" xfId="0" applyFont="1" applyFill="1" applyBorder="1" applyAlignment="1" applyProtection="1">
      <alignment horizontal="right" vertical="top" wrapText="1"/>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Border="1" applyAlignment="1" applyProtection="1">
      <alignment horizontal="center" vertical="center"/>
    </xf>
    <xf numFmtId="0" fontId="10" fillId="0" borderId="0" xfId="0" applyFont="1" applyAlignment="1" applyProtection="1">
      <alignment horizontal="center"/>
    </xf>
    <xf numFmtId="0" fontId="10" fillId="0" borderId="0" xfId="0" applyFont="1" applyBorder="1" applyAlignment="1" applyProtection="1">
      <alignment horizontal="center" vertical="center"/>
    </xf>
    <xf numFmtId="0" fontId="11" fillId="0" borderId="9" xfId="0" applyFont="1" applyBorder="1" applyAlignment="1" applyProtection="1">
      <alignment horizontal="center" vertical="center"/>
    </xf>
    <xf numFmtId="0" fontId="10" fillId="0" borderId="9" xfId="0" applyFont="1" applyBorder="1" applyAlignment="1" applyProtection="1">
      <alignment horizontal="center" vertical="center"/>
    </xf>
    <xf numFmtId="0" fontId="5" fillId="0" borderId="8" xfId="0" applyFont="1" applyBorder="1" applyAlignment="1" applyProtection="1">
      <alignment vertical="center" wrapText="1"/>
    </xf>
    <xf numFmtId="0" fontId="0" fillId="0" borderId="8" xfId="0" applyBorder="1" applyAlignment="1" applyProtection="1">
      <alignment vertical="center" wrapText="1"/>
    </xf>
    <xf numFmtId="0" fontId="7" fillId="0" borderId="0" xfId="0" applyFont="1" applyAlignment="1" applyProtection="1">
      <alignment horizontal="center" vertical="center"/>
    </xf>
    <xf numFmtId="0" fontId="6" fillId="0" borderId="8" xfId="0" applyFont="1" applyBorder="1" applyAlignment="1" applyProtection="1">
      <alignment horizontal="center" vertical="center"/>
    </xf>
    <xf numFmtId="0" fontId="15" fillId="0" borderId="8" xfId="3" applyBorder="1" applyAlignment="1" applyProtection="1">
      <alignment horizontal="center" vertical="center"/>
    </xf>
    <xf numFmtId="0" fontId="5" fillId="0" borderId="0" xfId="0" applyFont="1" applyBorder="1" applyAlignment="1" applyProtection="1">
      <alignment vertical="center"/>
    </xf>
    <xf numFmtId="0" fontId="5" fillId="0" borderId="2" xfId="0" applyFont="1" applyFill="1" applyBorder="1" applyAlignment="1" applyProtection="1">
      <alignment horizontal="left" vertical="top" wrapText="1"/>
    </xf>
    <xf numFmtId="0" fontId="5" fillId="0" borderId="2" xfId="0" applyFont="1" applyBorder="1" applyAlignment="1" applyProtection="1">
      <alignment horizontal="left" vertical="top" wrapText="1"/>
    </xf>
    <xf numFmtId="0" fontId="0" fillId="0" borderId="0" xfId="0" applyProtection="1"/>
    <xf numFmtId="0" fontId="7" fillId="0" borderId="0" xfId="0" applyFont="1" applyProtection="1"/>
    <xf numFmtId="0" fontId="5" fillId="2" borderId="2" xfId="0" applyFont="1" applyFill="1" applyBorder="1" applyAlignment="1" applyProtection="1">
      <alignment horizontal="right" vertical="top" wrapText="1"/>
      <protection locked="0"/>
    </xf>
    <xf numFmtId="0" fontId="5" fillId="0" borderId="2" xfId="0" applyFont="1" applyBorder="1" applyAlignment="1" applyProtection="1">
      <alignment horizontal="right" vertical="top" wrapText="1"/>
    </xf>
    <xf numFmtId="0" fontId="5" fillId="3" borderId="2" xfId="0" applyFont="1" applyFill="1" applyBorder="1" applyAlignment="1" applyProtection="1">
      <alignment horizontal="right" vertical="top" wrapText="1"/>
      <protection locked="0"/>
    </xf>
    <xf numFmtId="0" fontId="11" fillId="0" borderId="9" xfId="0" applyFont="1" applyBorder="1" applyAlignment="1" applyProtection="1">
      <alignment horizontal="center" vertical="center" wrapText="1"/>
    </xf>
    <xf numFmtId="0" fontId="10" fillId="7" borderId="0" xfId="0" applyFont="1" applyFill="1" applyAlignment="1" applyProtection="1">
      <alignment horizontal="center" vertical="center"/>
    </xf>
    <xf numFmtId="0" fontId="7" fillId="0" borderId="0" xfId="0" applyFont="1" applyAlignment="1" applyProtection="1">
      <alignment horizontal="right" vertical="top" wrapText="1"/>
    </xf>
    <xf numFmtId="0" fontId="5" fillId="2" borderId="4" xfId="0" applyFont="1" applyFill="1" applyBorder="1" applyAlignment="1" applyProtection="1">
      <alignment horizontal="left" vertical="top" wrapText="1"/>
    </xf>
    <xf numFmtId="0" fontId="5" fillId="3" borderId="23" xfId="0" applyFont="1" applyFill="1" applyBorder="1" applyAlignment="1" applyProtection="1">
      <alignment horizontal="right" vertical="top" wrapText="1"/>
    </xf>
    <xf numFmtId="0" fontId="5" fillId="2" borderId="9"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7" fillId="0" borderId="0" xfId="0" applyFont="1" applyFill="1" applyProtection="1"/>
    <xf numFmtId="0" fontId="5" fillId="0" borderId="9" xfId="0" applyFont="1" applyFill="1" applyBorder="1" applyAlignment="1" applyProtection="1">
      <alignment horizontal="left" vertical="top" wrapText="1"/>
    </xf>
    <xf numFmtId="0" fontId="18" fillId="0" borderId="0" xfId="2" applyFont="1" applyFill="1" applyAlignment="1" applyProtection="1">
      <alignment wrapText="1"/>
    </xf>
    <xf numFmtId="0" fontId="5" fillId="3" borderId="4" xfId="0" applyFont="1" applyFill="1" applyBorder="1" applyAlignment="1" applyProtection="1">
      <alignment horizontal="right" vertical="top" wrapText="1"/>
      <protection locked="0"/>
    </xf>
    <xf numFmtId="0" fontId="0" fillId="0" borderId="0" xfId="0" applyFill="1" applyBorder="1" applyAlignment="1" applyProtection="1">
      <alignment horizontal="left" vertical="top"/>
    </xf>
    <xf numFmtId="164" fontId="5" fillId="2" borderId="4" xfId="5" applyNumberFormat="1" applyFont="1" applyFill="1" applyBorder="1" applyAlignment="1" applyProtection="1">
      <alignment horizontal="right" vertical="top" wrapText="1"/>
      <protection locked="0"/>
    </xf>
    <xf numFmtId="0" fontId="0" fillId="0" borderId="0" xfId="0" applyAlignment="1">
      <alignment horizontal="center"/>
    </xf>
    <xf numFmtId="0" fontId="7" fillId="0" borderId="0" xfId="0" applyFont="1" applyAlignment="1" applyProtection="1">
      <alignment horizontal="center"/>
    </xf>
    <xf numFmtId="0" fontId="7" fillId="0" borderId="0" xfId="0" applyFont="1" applyFill="1" applyAlignment="1" applyProtection="1">
      <alignment horizontal="center" vertical="top"/>
    </xf>
    <xf numFmtId="0" fontId="7" fillId="0" borderId="0" xfId="0" applyFont="1" applyAlignment="1" applyProtection="1">
      <alignment vertical="center"/>
    </xf>
    <xf numFmtId="0" fontId="7" fillId="0" borderId="0" xfId="0" applyFont="1" applyAlignment="1" applyProtection="1">
      <alignment horizontal="right" vertical="top"/>
    </xf>
    <xf numFmtId="0" fontId="10" fillId="0" borderId="0" xfId="0" applyFont="1" applyFill="1" applyAlignment="1" applyProtection="1">
      <alignment horizontal="center" vertical="center"/>
    </xf>
    <xf numFmtId="0" fontId="16" fillId="0" borderId="11" xfId="3" applyFont="1" applyBorder="1" applyAlignment="1" applyProtection="1">
      <alignment horizontal="center" vertical="center" wrapText="1"/>
    </xf>
    <xf numFmtId="0" fontId="0" fillId="0" borderId="0" xfId="0" applyFill="1" applyAlignment="1" applyProtection="1">
      <alignment vertical="top"/>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right" vertical="center" wrapText="1"/>
    </xf>
    <xf numFmtId="0" fontId="5" fillId="0" borderId="9" xfId="0" applyFont="1" applyBorder="1" applyAlignment="1" applyProtection="1">
      <alignment vertical="center"/>
    </xf>
    <xf numFmtId="0" fontId="0" fillId="0" borderId="0" xfId="0" applyAlignment="1">
      <alignment wrapText="1"/>
    </xf>
    <xf numFmtId="0" fontId="7" fillId="0" borderId="0" xfId="0" applyFont="1" applyAlignment="1" applyProtection="1">
      <alignment horizontal="right" vertical="center" wrapText="1"/>
    </xf>
    <xf numFmtId="0" fontId="7" fillId="0" borderId="13" xfId="0" applyFont="1" applyBorder="1" applyAlignment="1" applyProtection="1">
      <alignment horizontal="right" vertical="center" wrapText="1"/>
    </xf>
    <xf numFmtId="0" fontId="13" fillId="0" borderId="13" xfId="0" applyFont="1" applyFill="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1" xfId="0" applyFont="1" applyBorder="1" applyAlignment="1" applyProtection="1">
      <alignment horizontal="right" vertical="center" wrapText="1"/>
    </xf>
    <xf numFmtId="0" fontId="22" fillId="0" borderId="11"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7" fillId="5" borderId="0" xfId="0" applyFont="1" applyFill="1" applyAlignment="1">
      <alignment vertical="center"/>
    </xf>
    <xf numFmtId="0" fontId="7" fillId="0" borderId="0" xfId="0" applyFont="1" applyFill="1" applyAlignment="1" applyProtection="1">
      <alignment vertical="center" wrapText="1"/>
    </xf>
    <xf numFmtId="0" fontId="7" fillId="0" borderId="0" xfId="0" applyFont="1" applyBorder="1" applyAlignment="1">
      <alignment vertical="center" wrapText="1"/>
    </xf>
    <xf numFmtId="0" fontId="7" fillId="5" borderId="0" xfId="0" applyFont="1" applyFill="1" applyAlignment="1">
      <alignment vertical="center" wrapText="1"/>
    </xf>
    <xf numFmtId="0" fontId="7" fillId="0" borderId="0" xfId="0" applyFont="1" applyFill="1" applyAlignment="1">
      <alignment vertical="center" wrapText="1"/>
    </xf>
    <xf numFmtId="164" fontId="7" fillId="0" borderId="0" xfId="0" applyNumberFormat="1" applyFont="1" applyAlignment="1">
      <alignment vertical="center"/>
    </xf>
    <xf numFmtId="0" fontId="0" fillId="0" borderId="0" xfId="0" applyAlignment="1" applyProtection="1">
      <alignment horizontal="right" vertical="center" wrapText="1"/>
    </xf>
    <xf numFmtId="0" fontId="0" fillId="0" borderId="1" xfId="0" applyBorder="1" applyAlignment="1" applyProtection="1">
      <alignment vertical="center"/>
    </xf>
    <xf numFmtId="0" fontId="0" fillId="0" borderId="6" xfId="0" applyBorder="1" applyAlignment="1" applyProtection="1">
      <alignment horizontal="right" vertical="center" wrapText="1"/>
    </xf>
    <xf numFmtId="0" fontId="2" fillId="0" borderId="19"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2" fillId="0" borderId="0" xfId="0" applyFont="1" applyAlignment="1" applyProtection="1">
      <alignment vertical="center" wrapText="1"/>
    </xf>
    <xf numFmtId="0" fontId="22" fillId="0" borderId="2" xfId="0" applyFont="1" applyBorder="1" applyAlignment="1" applyProtection="1">
      <alignment horizontal="left" vertical="center" wrapText="1"/>
    </xf>
    <xf numFmtId="0" fontId="3" fillId="0" borderId="0" xfId="0" applyFont="1" applyFill="1" applyAlignment="1" applyProtection="1">
      <alignment vertical="center"/>
    </xf>
    <xf numFmtId="0" fontId="4" fillId="0" borderId="0" xfId="0" applyFont="1" applyAlignment="1" applyProtection="1">
      <alignment vertical="center"/>
    </xf>
    <xf numFmtId="0" fontId="0" fillId="0" borderId="5" xfId="0" applyBorder="1" applyAlignment="1" applyProtection="1">
      <alignment vertical="center"/>
    </xf>
    <xf numFmtId="0" fontId="2" fillId="0" borderId="17"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5" fillId="2" borderId="2" xfId="0" applyFont="1" applyFill="1" applyBorder="1" applyAlignment="1" applyProtection="1">
      <alignment horizontal="right" vertical="center" wrapText="1"/>
      <protection locked="0"/>
    </xf>
    <xf numFmtId="0" fontId="0" fillId="0" borderId="2" xfId="0" applyBorder="1" applyAlignment="1" applyProtection="1">
      <alignment horizontal="right" vertical="center" wrapText="1"/>
    </xf>
    <xf numFmtId="0" fontId="5" fillId="0" borderId="2" xfId="0" applyFont="1" applyFill="1" applyBorder="1" applyAlignment="1" applyProtection="1">
      <alignment horizontal="right" vertical="center" wrapText="1"/>
    </xf>
    <xf numFmtId="164" fontId="5" fillId="2" borderId="4" xfId="5" applyNumberFormat="1" applyFont="1" applyFill="1" applyBorder="1" applyAlignment="1" applyProtection="1">
      <alignment horizontal="right" vertical="center" wrapText="1"/>
      <protection locked="0"/>
    </xf>
    <xf numFmtId="0" fontId="15" fillId="0" borderId="2" xfId="3" applyFill="1" applyBorder="1" applyAlignment="1" applyProtection="1">
      <alignment horizontal="center" vertical="center" wrapText="1"/>
    </xf>
    <xf numFmtId="0" fontId="5" fillId="0" borderId="2" xfId="0" applyFont="1" applyBorder="1" applyAlignment="1" applyProtection="1">
      <alignment horizontal="left" vertical="center" wrapText="1"/>
    </xf>
    <xf numFmtId="0" fontId="25"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wrapText="1" indent="4"/>
    </xf>
    <xf numFmtId="15" fontId="18" fillId="0" borderId="0" xfId="0" applyNumberFormat="1" applyFont="1" applyFill="1" applyBorder="1" applyAlignment="1">
      <alignment horizontal="left" vertical="center" wrapText="1"/>
    </xf>
    <xf numFmtId="0" fontId="18" fillId="0" borderId="7" xfId="0" applyFont="1" applyFill="1" applyBorder="1" applyAlignment="1">
      <alignment vertical="center" wrapText="1"/>
    </xf>
    <xf numFmtId="0" fontId="18" fillId="0" borderId="7"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8" fillId="0" borderId="26" xfId="0" applyFont="1" applyFill="1" applyBorder="1" applyAlignment="1">
      <alignmen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5" fillId="0" borderId="11" xfId="3" applyBorder="1" applyAlignment="1" applyProtection="1">
      <alignment horizontal="center" vertical="center" wrapText="1"/>
    </xf>
    <xf numFmtId="0" fontId="15" fillId="0" borderId="2" xfId="3" applyBorder="1" applyAlignment="1" applyProtection="1">
      <alignment horizontal="center" vertical="center" wrapText="1"/>
    </xf>
    <xf numFmtId="0" fontId="7" fillId="0" borderId="7" xfId="0" applyFont="1" applyBorder="1" applyAlignment="1" applyProtection="1">
      <alignment vertical="center" wrapText="1"/>
    </xf>
    <xf numFmtId="0" fontId="14" fillId="0" borderId="16" xfId="0" applyFont="1" applyBorder="1" applyAlignment="1" applyProtection="1">
      <alignment horizontal="center" vertical="center"/>
    </xf>
    <xf numFmtId="0" fontId="7" fillId="0" borderId="16" xfId="0" applyFont="1" applyBorder="1" applyAlignment="1" applyProtection="1">
      <alignment wrapText="1"/>
    </xf>
    <xf numFmtId="0" fontId="5" fillId="0" borderId="7" xfId="0" applyFont="1" applyFill="1" applyBorder="1" applyAlignment="1" applyProtection="1">
      <alignment horizontal="left" vertical="center" wrapText="1"/>
    </xf>
    <xf numFmtId="0" fontId="12" fillId="0" borderId="0" xfId="0" applyFont="1" applyFill="1" applyAlignment="1" applyProtection="1">
      <alignment vertical="center"/>
    </xf>
    <xf numFmtId="0" fontId="7" fillId="0" borderId="0" xfId="0" applyFont="1" applyFill="1" applyAlignment="1" applyProtection="1">
      <alignment horizontal="center" vertical="center" wrapText="1"/>
    </xf>
    <xf numFmtId="0" fontId="0" fillId="0" borderId="1" xfId="0" applyBorder="1" applyAlignment="1" applyProtection="1">
      <alignment horizontal="right" vertical="top" wrapText="1"/>
    </xf>
    <xf numFmtId="0" fontId="0" fillId="0" borderId="1" xfId="0" applyBorder="1" applyAlignment="1" applyProtection="1">
      <alignment horizontal="left" vertical="top" wrapText="1"/>
    </xf>
    <xf numFmtId="0" fontId="0" fillId="0" borderId="1" xfId="0" applyBorder="1" applyAlignment="1" applyProtection="1">
      <alignment horizontal="right" vertical="center" wrapText="1"/>
    </xf>
    <xf numFmtId="0" fontId="7" fillId="0" borderId="0" xfId="0" applyFont="1"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Border="1" applyAlignment="1" applyProtection="1">
      <alignment vertical="center" wrapText="1"/>
    </xf>
    <xf numFmtId="0" fontId="0" fillId="0" borderId="9" xfId="0" applyBorder="1" applyAlignment="1" applyProtection="1">
      <alignment vertical="center" wrapText="1"/>
    </xf>
    <xf numFmtId="0" fontId="5" fillId="0" borderId="11" xfId="0" applyFont="1" applyBorder="1" applyAlignment="1" applyProtection="1">
      <alignment horizontal="left" vertical="center" wrapText="1"/>
    </xf>
    <xf numFmtId="0" fontId="5" fillId="0" borderId="9" xfId="0" applyFont="1" applyBorder="1" applyAlignment="1" applyProtection="1">
      <alignment vertical="center" wrapText="1"/>
    </xf>
    <xf numFmtId="0" fontId="5" fillId="0" borderId="2" xfId="0" applyFont="1" applyBorder="1" applyAlignment="1" applyProtection="1">
      <alignment horizontal="left" vertical="center" wrapText="1"/>
    </xf>
    <xf numFmtId="0" fontId="5" fillId="0" borderId="0" xfId="0" applyFont="1" applyFill="1" applyBorder="1" applyAlignment="1" applyProtection="1">
      <alignment vertical="center" wrapText="1"/>
    </xf>
    <xf numFmtId="0" fontId="25" fillId="0" borderId="0" xfId="0" applyFont="1" applyFill="1" applyBorder="1" applyAlignment="1">
      <alignment horizontal="left" vertical="center" wrapText="1" indent="4"/>
    </xf>
    <xf numFmtId="0" fontId="30" fillId="0" borderId="0" xfId="0" applyFont="1" applyFill="1" applyBorder="1" applyAlignment="1">
      <alignment horizontal="left" vertical="center" wrapText="1"/>
    </xf>
    <xf numFmtId="0" fontId="25" fillId="0" borderId="16"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Alignment="1">
      <alignment horizontal="justify"/>
    </xf>
    <xf numFmtId="0" fontId="18" fillId="0" borderId="0" xfId="0" applyFont="1" applyFill="1" applyBorder="1" applyAlignment="1">
      <alignment horizontal="center" vertical="center" wrapText="1"/>
    </xf>
    <xf numFmtId="0" fontId="15" fillId="0" borderId="11" xfId="3" applyFill="1" applyBorder="1" applyAlignment="1" applyProtection="1">
      <alignment horizontal="center" vertical="center" wrapText="1"/>
    </xf>
    <xf numFmtId="0" fontId="15" fillId="0" borderId="2" xfId="3" quotePrefix="1" applyFill="1" applyBorder="1" applyAlignment="1" applyProtection="1">
      <alignment horizontal="center" vertical="center" wrapText="1"/>
    </xf>
    <xf numFmtId="0" fontId="17" fillId="0" borderId="0" xfId="0" applyFont="1" applyFill="1" applyBorder="1" applyAlignment="1">
      <alignment horizontal="left" vertical="center" wrapText="1"/>
    </xf>
    <xf numFmtId="49" fontId="17" fillId="0" borderId="0" xfId="0" applyNumberFormat="1" applyFont="1" applyFill="1" applyBorder="1" applyAlignment="1">
      <alignment vertical="center" wrapText="1"/>
    </xf>
    <xf numFmtId="0" fontId="5" fillId="0" borderId="1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7" fillId="0" borderId="0" xfId="0" applyFont="1" applyFill="1" applyBorder="1" applyAlignment="1">
      <alignment vertical="center" wrapText="1"/>
    </xf>
    <xf numFmtId="0" fontId="19" fillId="0" borderId="25" xfId="0" applyFont="1" applyBorder="1" applyAlignment="1">
      <alignment vertical="center" wrapText="1"/>
    </xf>
    <xf numFmtId="0" fontId="19" fillId="0" borderId="27" xfId="0" applyFont="1" applyBorder="1" applyAlignment="1">
      <alignment vertical="center" wrapText="1"/>
    </xf>
    <xf numFmtId="0" fontId="20" fillId="0" borderId="25" xfId="0" applyFont="1" applyBorder="1" applyAlignment="1">
      <alignment horizontal="justify" vertical="center" wrapText="1"/>
    </xf>
    <xf numFmtId="0" fontId="20" fillId="0" borderId="27" xfId="0" applyFont="1" applyBorder="1" applyAlignment="1">
      <alignment horizontal="justify" vertical="center" wrapText="1"/>
    </xf>
    <xf numFmtId="0" fontId="19" fillId="0" borderId="28" xfId="0" applyFont="1" applyBorder="1" applyAlignment="1">
      <alignment vertical="center" wrapText="1"/>
    </xf>
    <xf numFmtId="0" fontId="20" fillId="0" borderId="28" xfId="0" applyFont="1" applyBorder="1" applyAlignment="1">
      <alignment horizontal="justify" vertical="center" wrapText="1"/>
    </xf>
    <xf numFmtId="0" fontId="20" fillId="0" borderId="2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5" xfId="0" applyFont="1" applyBorder="1" applyAlignment="1">
      <alignment horizontal="center" vertical="center" wrapText="1"/>
    </xf>
    <xf numFmtId="0" fontId="7" fillId="0" borderId="0" xfId="0" applyFont="1" applyAlignment="1" applyProtection="1">
      <alignment vertical="center" wrapText="1"/>
    </xf>
    <xf numFmtId="0" fontId="5" fillId="7" borderId="0" xfId="0" applyFont="1" applyFill="1" applyBorder="1" applyAlignment="1" applyProtection="1">
      <alignment horizontal="left" vertical="center" wrapText="1"/>
    </xf>
    <xf numFmtId="0" fontId="5" fillId="7" borderId="9" xfId="0" applyFont="1" applyFill="1" applyBorder="1" applyAlignment="1" applyProtection="1">
      <alignment horizontal="left" vertical="center" wrapText="1"/>
    </xf>
    <xf numFmtId="0" fontId="22" fillId="0" borderId="0" xfId="0" applyFont="1" applyBorder="1" applyAlignment="1" applyProtection="1">
      <alignment horizontal="left" vertical="center" wrapText="1"/>
    </xf>
    <xf numFmtId="0" fontId="22" fillId="0" borderId="9" xfId="0" applyFont="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5" fillId="8" borderId="9" xfId="0" applyFont="1" applyFill="1" applyBorder="1" applyAlignment="1" applyProtection="1">
      <alignment horizontal="left" vertical="center" wrapText="1"/>
    </xf>
    <xf numFmtId="0" fontId="21" fillId="0" borderId="8"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9"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0" xfId="0" applyFont="1" applyBorder="1" applyAlignment="1" applyProtection="1">
      <alignment vertical="center" wrapText="1"/>
    </xf>
    <xf numFmtId="0" fontId="5" fillId="0" borderId="9" xfId="0" applyFont="1" applyBorder="1" applyAlignment="1" applyProtection="1">
      <alignmen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0" fillId="0" borderId="9" xfId="0" applyBorder="1" applyAlignment="1" applyProtection="1">
      <alignment vertical="center" wrapText="1"/>
    </xf>
    <xf numFmtId="0" fontId="23" fillId="0" borderId="0" xfId="0" applyFont="1" applyBorder="1" applyAlignment="1" applyProtection="1">
      <alignment horizontal="left" vertical="center" wrapText="1"/>
    </xf>
    <xf numFmtId="0" fontId="23" fillId="0" borderId="9" xfId="0" applyFont="1" applyBorder="1" applyAlignment="1" applyProtection="1">
      <alignment horizontal="left"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24" fillId="0" borderId="10"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7" xfId="0" applyFont="1" applyBorder="1" applyAlignment="1" applyProtection="1">
      <alignment horizontal="center" vertical="center"/>
    </xf>
    <xf numFmtId="0" fontId="15" fillId="0" borderId="10" xfId="3" applyBorder="1" applyAlignment="1" applyProtection="1">
      <alignment horizontal="center" vertical="center"/>
    </xf>
    <xf numFmtId="0" fontId="15" fillId="0" borderId="3" xfId="3" applyBorder="1" applyAlignment="1" applyProtection="1">
      <alignment horizontal="center" vertical="center"/>
    </xf>
    <xf numFmtId="0" fontId="15" fillId="0" borderId="7" xfId="3"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6" borderId="21" xfId="0" applyFont="1" applyFill="1" applyBorder="1" applyAlignment="1" applyProtection="1">
      <alignment horizontal="center" vertical="center"/>
    </xf>
    <xf numFmtId="0" fontId="9" fillId="6" borderId="15" xfId="0" applyFont="1" applyFill="1" applyBorder="1" applyAlignment="1" applyProtection="1">
      <alignment horizontal="center" vertical="center"/>
    </xf>
    <xf numFmtId="0" fontId="9" fillId="6" borderId="16" xfId="0" applyFont="1" applyFill="1" applyBorder="1" applyAlignment="1" applyProtection="1">
      <alignment horizontal="center" vertical="center"/>
    </xf>
    <xf numFmtId="0" fontId="21" fillId="0" borderId="8"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9" xfId="0" applyFont="1" applyBorder="1" applyAlignment="1" applyProtection="1">
      <alignment horizontal="center" vertical="center"/>
    </xf>
    <xf numFmtId="0" fontId="14" fillId="0" borderId="14"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7" fillId="0" borderId="14" xfId="0" applyFont="1" applyBorder="1" applyAlignment="1" applyProtection="1">
      <alignment vertical="center" wrapText="1"/>
    </xf>
    <xf numFmtId="0" fontId="7" fillId="0" borderId="16" xfId="0" applyFont="1" applyBorder="1" applyAlignment="1" applyProtection="1">
      <alignment vertical="center" wrapText="1"/>
    </xf>
    <xf numFmtId="0" fontId="14" fillId="0" borderId="14" xfId="0" applyFont="1" applyBorder="1" applyAlignment="1" applyProtection="1">
      <alignment horizontal="center" vertical="center"/>
    </xf>
    <xf numFmtId="0" fontId="14" fillId="0" borderId="16" xfId="0" applyFont="1" applyBorder="1" applyAlignment="1" applyProtection="1">
      <alignment horizontal="center" vertical="center"/>
    </xf>
    <xf numFmtId="0" fontId="7" fillId="0" borderId="11" xfId="0" applyFont="1" applyBorder="1" applyAlignment="1" applyProtection="1">
      <alignment horizontal="left" vertical="center" wrapText="1"/>
    </xf>
    <xf numFmtId="0" fontId="5" fillId="0" borderId="14" xfId="0" applyFont="1" applyBorder="1" applyAlignment="1" applyProtection="1">
      <alignment vertical="center" wrapText="1"/>
    </xf>
    <xf numFmtId="0" fontId="5" fillId="0" borderId="16" xfId="0" applyFont="1" applyBorder="1" applyAlignment="1" applyProtection="1">
      <alignment vertical="center" wrapText="1"/>
    </xf>
    <xf numFmtId="0" fontId="14" fillId="0" borderId="1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4" fillId="0" borderId="10"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15" fillId="0" borderId="5" xfId="3" applyFill="1" applyBorder="1" applyAlignment="1" applyProtection="1">
      <alignment horizontal="center" vertical="center"/>
    </xf>
    <xf numFmtId="0" fontId="15" fillId="0" borderId="1" xfId="3" applyFill="1" applyBorder="1" applyAlignment="1" applyProtection="1">
      <alignment horizontal="center" vertical="center"/>
    </xf>
    <xf numFmtId="0" fontId="15" fillId="0" borderId="6" xfId="3" applyFill="1" applyBorder="1" applyAlignment="1" applyProtection="1">
      <alignment horizontal="center" vertical="center"/>
    </xf>
  </cellXfs>
  <cellStyles count="6">
    <cellStyle name="Normal 2" xfId="2"/>
    <cellStyle name="Normal 2 2" xfId="4"/>
    <cellStyle name="Normal 3" xfId="1"/>
    <cellStyle name="Гиперссылка" xfId="3" builtinId="8"/>
    <cellStyle name="Обычный" xfId="0" builtinId="0"/>
    <cellStyle name="Процентный" xfId="5" builtin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8E4BC"/>
      <color rgb="FF95B3D7"/>
      <color rgb="FFC4E59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B-&#1085;&#1077;&#1090;TARI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B-нетTARIES"/>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E44"/>
  <sheetViews>
    <sheetView workbookViewId="0">
      <selection activeCell="B3" sqref="B3"/>
    </sheetView>
  </sheetViews>
  <sheetFormatPr defaultRowHeight="12.75" x14ac:dyDescent="0.2"/>
  <cols>
    <col min="2" max="2" width="14.5703125" customWidth="1"/>
    <col min="5" max="5" width="19" style="1" bestFit="1" customWidth="1"/>
  </cols>
  <sheetData>
    <row r="2" spans="2:5" ht="25.5" x14ac:dyDescent="0.2">
      <c r="B2" s="4" t="s">
        <v>4</v>
      </c>
      <c r="E2" s="1" t="s">
        <v>92</v>
      </c>
    </row>
    <row r="3" spans="2:5" ht="24" x14ac:dyDescent="0.2">
      <c r="B3" s="3" t="s">
        <v>167</v>
      </c>
      <c r="E3" s="1" t="s">
        <v>3</v>
      </c>
    </row>
    <row r="4" spans="2:5" x14ac:dyDescent="0.2">
      <c r="E4" s="1" t="s">
        <v>93</v>
      </c>
    </row>
    <row r="5" spans="2:5" x14ac:dyDescent="0.2">
      <c r="E5" s="1" t="s">
        <v>94</v>
      </c>
    </row>
    <row r="6" spans="2:5" x14ac:dyDescent="0.2">
      <c r="E6" s="1" t="s">
        <v>95</v>
      </c>
    </row>
    <row r="7" spans="2:5" x14ac:dyDescent="0.2">
      <c r="E7" s="1" t="s">
        <v>96</v>
      </c>
    </row>
    <row r="8" spans="2:5" x14ac:dyDescent="0.2">
      <c r="E8" s="1" t="s">
        <v>97</v>
      </c>
    </row>
    <row r="9" spans="2:5" x14ac:dyDescent="0.2">
      <c r="E9" s="1" t="s">
        <v>98</v>
      </c>
    </row>
    <row r="10" spans="2:5" x14ac:dyDescent="0.2">
      <c r="E10" s="1" t="s">
        <v>99</v>
      </c>
    </row>
    <row r="11" spans="2:5" x14ac:dyDescent="0.2">
      <c r="E11" s="1" t="s">
        <v>100</v>
      </c>
    </row>
    <row r="12" spans="2:5" x14ac:dyDescent="0.2">
      <c r="E12" s="1" t="s">
        <v>101</v>
      </c>
    </row>
    <row r="13" spans="2:5" x14ac:dyDescent="0.2">
      <c r="E13" s="1" t="s">
        <v>102</v>
      </c>
    </row>
    <row r="14" spans="2:5" x14ac:dyDescent="0.2">
      <c r="E14" s="1" t="s">
        <v>103</v>
      </c>
    </row>
    <row r="15" spans="2:5" x14ac:dyDescent="0.2">
      <c r="E15" s="1" t="s">
        <v>104</v>
      </c>
    </row>
    <row r="16" spans="2:5" x14ac:dyDescent="0.2">
      <c r="E16" s="1" t="s">
        <v>105</v>
      </c>
    </row>
    <row r="17" spans="5:5" x14ac:dyDescent="0.2">
      <c r="E17" s="1" t="s">
        <v>106</v>
      </c>
    </row>
    <row r="18" spans="5:5" x14ac:dyDescent="0.2">
      <c r="E18" s="1" t="s">
        <v>107</v>
      </c>
    </row>
    <row r="19" spans="5:5" x14ac:dyDescent="0.2">
      <c r="E19" s="1" t="s">
        <v>108</v>
      </c>
    </row>
    <row r="20" spans="5:5" x14ac:dyDescent="0.2">
      <c r="E20" s="1" t="s">
        <v>109</v>
      </c>
    </row>
    <row r="21" spans="5:5" x14ac:dyDescent="0.2">
      <c r="E21" s="1" t="s">
        <v>110</v>
      </c>
    </row>
    <row r="22" spans="5:5" x14ac:dyDescent="0.2">
      <c r="E22" s="1" t="s">
        <v>111</v>
      </c>
    </row>
    <row r="23" spans="5:5" x14ac:dyDescent="0.2">
      <c r="E23" s="1" t="s">
        <v>112</v>
      </c>
    </row>
    <row r="24" spans="5:5" x14ac:dyDescent="0.2">
      <c r="E24" s="1" t="s">
        <v>113</v>
      </c>
    </row>
    <row r="25" spans="5:5" x14ac:dyDescent="0.2">
      <c r="E25" s="1" t="s">
        <v>114</v>
      </c>
    </row>
    <row r="26" spans="5:5" x14ac:dyDescent="0.2">
      <c r="E26" s="1" t="s">
        <v>115</v>
      </c>
    </row>
    <row r="27" spans="5:5" x14ac:dyDescent="0.2">
      <c r="E27" s="1" t="s">
        <v>116</v>
      </c>
    </row>
    <row r="28" spans="5:5" x14ac:dyDescent="0.2">
      <c r="E28" s="1" t="s">
        <v>117</v>
      </c>
    </row>
    <row r="29" spans="5:5" x14ac:dyDescent="0.2">
      <c r="E29" s="1" t="s">
        <v>118</v>
      </c>
    </row>
    <row r="30" spans="5:5" x14ac:dyDescent="0.2">
      <c r="E30" s="1" t="s">
        <v>119</v>
      </c>
    </row>
    <row r="31" spans="5:5" x14ac:dyDescent="0.2">
      <c r="E31" s="1" t="s">
        <v>133</v>
      </c>
    </row>
    <row r="32" spans="5:5" x14ac:dyDescent="0.2">
      <c r="E32" s="1" t="s">
        <v>120</v>
      </c>
    </row>
    <row r="33" spans="5:5" x14ac:dyDescent="0.2">
      <c r="E33" s="1" t="s">
        <v>121</v>
      </c>
    </row>
    <row r="34" spans="5:5" x14ac:dyDescent="0.2">
      <c r="E34" s="1" t="s">
        <v>122</v>
      </c>
    </row>
    <row r="35" spans="5:5" x14ac:dyDescent="0.2">
      <c r="E35" s="1" t="s">
        <v>123</v>
      </c>
    </row>
    <row r="36" spans="5:5" x14ac:dyDescent="0.2">
      <c r="E36" s="1" t="s">
        <v>124</v>
      </c>
    </row>
    <row r="37" spans="5:5" x14ac:dyDescent="0.2">
      <c r="E37" s="1" t="s">
        <v>125</v>
      </c>
    </row>
    <row r="38" spans="5:5" x14ac:dyDescent="0.2">
      <c r="E38" s="1" t="s">
        <v>126</v>
      </c>
    </row>
    <row r="39" spans="5:5" x14ac:dyDescent="0.2">
      <c r="E39" s="1" t="s">
        <v>127</v>
      </c>
    </row>
    <row r="40" spans="5:5" x14ac:dyDescent="0.2">
      <c r="E40" s="1" t="s">
        <v>128</v>
      </c>
    </row>
    <row r="41" spans="5:5" x14ac:dyDescent="0.2">
      <c r="E41" s="1" t="s">
        <v>129</v>
      </c>
    </row>
    <row r="42" spans="5:5" x14ac:dyDescent="0.2">
      <c r="E42" s="1" t="s">
        <v>130</v>
      </c>
    </row>
    <row r="43" spans="5:5" x14ac:dyDescent="0.2">
      <c r="E43" s="1" t="s">
        <v>131</v>
      </c>
    </row>
    <row r="44" spans="5:5" x14ac:dyDescent="0.2">
      <c r="E44" s="1" t="s">
        <v>167</v>
      </c>
    </row>
  </sheetData>
  <dataValidations count="1">
    <dataValidation type="list" allowBlank="1" showInputMessage="1" showErrorMessage="1" sqref="B3">
      <formula1>$E$3:$E$44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6"/>
  <sheetViews>
    <sheetView zoomScale="80" zoomScaleNormal="80" workbookViewId="0">
      <selection activeCell="B16" sqref="B16"/>
    </sheetView>
  </sheetViews>
  <sheetFormatPr defaultColWidth="86.7109375" defaultRowHeight="46.9" customHeight="1" x14ac:dyDescent="0.2"/>
  <cols>
    <col min="1" max="1" width="91.7109375" style="143" customWidth="1"/>
    <col min="2" max="2" width="86.7109375" style="142"/>
    <col min="3" max="16384" width="86.7109375" style="143"/>
  </cols>
  <sheetData>
    <row r="1" spans="1:14" ht="34.9" customHeight="1" x14ac:dyDescent="0.2">
      <c r="A1" s="141" t="s">
        <v>261</v>
      </c>
    </row>
    <row r="2" spans="1:14" ht="35.450000000000003" customHeight="1" x14ac:dyDescent="0.2">
      <c r="A2" s="143" t="s">
        <v>262</v>
      </c>
    </row>
    <row r="3" spans="1:14" ht="33.6" customHeight="1" x14ac:dyDescent="0.2">
      <c r="A3" s="172" t="s">
        <v>263</v>
      </c>
    </row>
    <row r="4" spans="1:14" ht="33.6" customHeight="1" x14ac:dyDescent="0.2">
      <c r="A4" s="172" t="s">
        <v>264</v>
      </c>
    </row>
    <row r="5" spans="1:14" ht="33.6" customHeight="1" x14ac:dyDescent="0.2">
      <c r="A5" s="172" t="s">
        <v>265</v>
      </c>
    </row>
    <row r="6" spans="1:14" ht="33.6" customHeight="1" x14ac:dyDescent="0.2">
      <c r="A6" s="172" t="s">
        <v>266</v>
      </c>
    </row>
    <row r="7" spans="1:14" ht="33.6" customHeight="1" x14ac:dyDescent="0.2">
      <c r="A7" s="172" t="s">
        <v>267</v>
      </c>
    </row>
    <row r="8" spans="1:14" ht="33.6" customHeight="1" x14ac:dyDescent="0.2">
      <c r="A8" s="172" t="s">
        <v>268</v>
      </c>
    </row>
    <row r="9" spans="1:14" ht="33.6" customHeight="1" x14ac:dyDescent="0.2">
      <c r="A9" s="172" t="s">
        <v>269</v>
      </c>
      <c r="B9" s="184"/>
    </row>
    <row r="10" spans="1:14" ht="14.45" customHeight="1" x14ac:dyDescent="0.2">
      <c r="A10" s="144"/>
      <c r="B10" s="184"/>
    </row>
    <row r="11" spans="1:14" ht="46.9" customHeight="1" x14ac:dyDescent="0.2">
      <c r="A11" s="143" t="s">
        <v>270</v>
      </c>
      <c r="B11" s="180" t="s">
        <v>606</v>
      </c>
    </row>
    <row r="12" spans="1:14" ht="18.600000000000001" customHeight="1" x14ac:dyDescent="0.2">
      <c r="B12" s="184"/>
    </row>
    <row r="13" spans="1:14" ht="46.9" customHeight="1" x14ac:dyDescent="0.2">
      <c r="A13" s="173" t="s">
        <v>271</v>
      </c>
      <c r="B13" s="184"/>
    </row>
    <row r="14" spans="1:14" ht="34.15" customHeight="1" x14ac:dyDescent="0.2">
      <c r="A14" s="141" t="s">
        <v>272</v>
      </c>
      <c r="B14" s="181" t="s">
        <v>607</v>
      </c>
      <c r="H14" s="145">
        <v>43168</v>
      </c>
    </row>
    <row r="15" spans="1:14" ht="34.15" customHeight="1" x14ac:dyDescent="0.2">
      <c r="A15" s="143" t="s">
        <v>273</v>
      </c>
      <c r="B15" s="181" t="s">
        <v>274</v>
      </c>
      <c r="C15" s="145"/>
    </row>
    <row r="16" spans="1:14" ht="34.15" customHeight="1" x14ac:dyDescent="0.2">
      <c r="A16" s="143" t="s">
        <v>275</v>
      </c>
      <c r="B16" s="181" t="s">
        <v>276</v>
      </c>
      <c r="N16" s="143" t="s">
        <v>166</v>
      </c>
    </row>
    <row r="17" spans="1:2" ht="46.9" customHeight="1" x14ac:dyDescent="0.2">
      <c r="A17" s="173" t="s">
        <v>277</v>
      </c>
      <c r="B17" s="180"/>
    </row>
    <row r="18" spans="1:2" ht="46.9" customHeight="1" x14ac:dyDescent="0.2">
      <c r="A18" s="143" t="s">
        <v>278</v>
      </c>
    </row>
    <row r="19" spans="1:2" ht="16.149999999999999" customHeight="1" thickBot="1" x14ac:dyDescent="0.25"/>
    <row r="20" spans="1:2" ht="29.45" customHeight="1" thickBot="1" x14ac:dyDescent="0.25">
      <c r="A20" s="174" t="s">
        <v>279</v>
      </c>
      <c r="B20" s="174" t="s">
        <v>280</v>
      </c>
    </row>
    <row r="21" spans="1:2" ht="29.45" customHeight="1" thickBot="1" x14ac:dyDescent="0.25">
      <c r="A21" s="146" t="s">
        <v>281</v>
      </c>
      <c r="B21" s="147" t="s">
        <v>282</v>
      </c>
    </row>
    <row r="22" spans="1:2" ht="29.45" customHeight="1" thickBot="1" x14ac:dyDescent="0.25">
      <c r="A22" s="146" t="s">
        <v>283</v>
      </c>
      <c r="B22" s="147" t="s">
        <v>284</v>
      </c>
    </row>
    <row r="23" spans="1:2" ht="29.45" customHeight="1" thickBot="1" x14ac:dyDescent="0.25">
      <c r="A23" s="146" t="s">
        <v>285</v>
      </c>
      <c r="B23" s="147" t="s">
        <v>286</v>
      </c>
    </row>
    <row r="24" spans="1:2" ht="55.9" customHeight="1" thickBot="1" x14ac:dyDescent="0.25">
      <c r="A24" s="146" t="s">
        <v>287</v>
      </c>
      <c r="B24" s="147" t="s">
        <v>288</v>
      </c>
    </row>
    <row r="25" spans="1:2" ht="29.45" customHeight="1" thickBot="1" x14ac:dyDescent="0.25">
      <c r="A25" s="146" t="s">
        <v>289</v>
      </c>
      <c r="B25" s="147" t="s">
        <v>290</v>
      </c>
    </row>
    <row r="26" spans="1:2" ht="29.45" customHeight="1" thickBot="1" x14ac:dyDescent="0.25">
      <c r="A26" s="146" t="s">
        <v>291</v>
      </c>
      <c r="B26" s="147" t="s">
        <v>292</v>
      </c>
    </row>
    <row r="27" spans="1:2" ht="24.6" customHeight="1" thickBot="1" x14ac:dyDescent="0.25">
      <c r="A27" s="146" t="s">
        <v>293</v>
      </c>
      <c r="B27" s="147" t="s">
        <v>294</v>
      </c>
    </row>
    <row r="28" spans="1:2" ht="35.450000000000003" customHeight="1" thickBot="1" x14ac:dyDescent="0.25">
      <c r="A28" s="146" t="s">
        <v>295</v>
      </c>
      <c r="B28" s="147" t="s">
        <v>296</v>
      </c>
    </row>
    <row r="29" spans="1:2" ht="24.6" customHeight="1" thickBot="1" x14ac:dyDescent="0.25">
      <c r="A29" s="146" t="s">
        <v>297</v>
      </c>
      <c r="B29" s="147" t="s">
        <v>298</v>
      </c>
    </row>
    <row r="30" spans="1:2" ht="24.6" customHeight="1" thickBot="1" x14ac:dyDescent="0.25">
      <c r="A30" s="146" t="s">
        <v>299</v>
      </c>
      <c r="B30" s="147" t="s">
        <v>300</v>
      </c>
    </row>
    <row r="31" spans="1:2" ht="26.45" customHeight="1" thickBot="1" x14ac:dyDescent="0.25">
      <c r="A31" s="146" t="s">
        <v>301</v>
      </c>
      <c r="B31" s="147" t="s">
        <v>302</v>
      </c>
    </row>
    <row r="32" spans="1:2" ht="26.45" customHeight="1" thickBot="1" x14ac:dyDescent="0.25">
      <c r="A32" s="146" t="s">
        <v>303</v>
      </c>
      <c r="B32" s="147" t="s">
        <v>304</v>
      </c>
    </row>
    <row r="33" spans="1:2" ht="26.45" customHeight="1" thickBot="1" x14ac:dyDescent="0.25">
      <c r="A33" s="146" t="s">
        <v>305</v>
      </c>
      <c r="B33" s="147" t="s">
        <v>306</v>
      </c>
    </row>
    <row r="34" spans="1:2" ht="19.899999999999999" customHeight="1" thickBot="1" x14ac:dyDescent="0.25">
      <c r="A34" s="146" t="s">
        <v>307</v>
      </c>
      <c r="B34" s="147" t="s">
        <v>308</v>
      </c>
    </row>
    <row r="35" spans="1:2" ht="25.15" customHeight="1" thickBot="1" x14ac:dyDescent="0.25">
      <c r="A35" s="146" t="s">
        <v>309</v>
      </c>
      <c r="B35" s="147" t="s">
        <v>310</v>
      </c>
    </row>
    <row r="36" spans="1:2" ht="46.9" customHeight="1" x14ac:dyDescent="0.2">
      <c r="A36" s="175" t="s">
        <v>311</v>
      </c>
      <c r="B36" s="143"/>
    </row>
    <row r="37" spans="1:2" ht="46.9" customHeight="1" x14ac:dyDescent="0.2">
      <c r="A37" s="143" t="s">
        <v>312</v>
      </c>
    </row>
    <row r="38" spans="1:2" ht="62.45" customHeight="1" x14ac:dyDescent="0.2">
      <c r="A38" s="143" t="s">
        <v>313</v>
      </c>
    </row>
    <row r="39" spans="1:2" ht="66" customHeight="1" x14ac:dyDescent="0.2">
      <c r="A39" s="143" t="s">
        <v>314</v>
      </c>
    </row>
    <row r="40" spans="1:2" ht="46.9" customHeight="1" x14ac:dyDescent="0.2">
      <c r="A40" s="141" t="s">
        <v>315</v>
      </c>
    </row>
    <row r="41" spans="1:2" ht="46.9" customHeight="1" x14ac:dyDescent="0.2">
      <c r="A41" s="143" t="s">
        <v>316</v>
      </c>
    </row>
    <row r="42" spans="1:2" ht="69" customHeight="1" x14ac:dyDescent="0.2">
      <c r="A42" s="143" t="s">
        <v>317</v>
      </c>
    </row>
    <row r="43" spans="1:2" ht="64.150000000000006" customHeight="1" x14ac:dyDescent="0.2">
      <c r="A43" s="143" t="s">
        <v>318</v>
      </c>
    </row>
    <row r="44" spans="1:2" ht="46.9" customHeight="1" x14ac:dyDescent="0.2">
      <c r="A44" s="143" t="s">
        <v>319</v>
      </c>
    </row>
    <row r="45" spans="1:2" ht="46.9" customHeight="1" x14ac:dyDescent="0.2">
      <c r="A45" s="143" t="s">
        <v>320</v>
      </c>
    </row>
    <row r="46" spans="1:2" ht="46.9" customHeight="1" x14ac:dyDescent="0.2">
      <c r="A46" s="143" t="s">
        <v>321</v>
      </c>
    </row>
    <row r="47" spans="1:2" ht="82.9" customHeight="1" x14ac:dyDescent="0.2">
      <c r="A47" s="143" t="s">
        <v>322</v>
      </c>
    </row>
    <row r="48" spans="1:2" ht="82.9" customHeight="1" x14ac:dyDescent="0.2">
      <c r="A48" s="143" t="s">
        <v>323</v>
      </c>
    </row>
    <row r="49" spans="1:2" ht="46.9" customHeight="1" x14ac:dyDescent="0.2">
      <c r="A49" s="175" t="s">
        <v>324</v>
      </c>
      <c r="B49" s="143"/>
    </row>
    <row r="50" spans="1:2" ht="46.9" customHeight="1" x14ac:dyDescent="0.2">
      <c r="A50" s="143" t="s">
        <v>325</v>
      </c>
    </row>
    <row r="51" spans="1:2" ht="73.150000000000006" customHeight="1" x14ac:dyDescent="0.2">
      <c r="A51" s="143" t="s">
        <v>326</v>
      </c>
    </row>
    <row r="52" spans="1:2" ht="73.150000000000006" customHeight="1" x14ac:dyDescent="0.25">
      <c r="A52" s="143" t="s">
        <v>327</v>
      </c>
      <c r="B52" s="176"/>
    </row>
    <row r="53" spans="1:2" ht="91.15" customHeight="1" x14ac:dyDescent="0.2">
      <c r="A53" s="143" t="s">
        <v>328</v>
      </c>
    </row>
    <row r="54" spans="1:2" ht="73.150000000000006" customHeight="1" thickBot="1" x14ac:dyDescent="0.25">
      <c r="A54" s="143" t="s">
        <v>329</v>
      </c>
    </row>
    <row r="55" spans="1:2" ht="23.45" customHeight="1" x14ac:dyDescent="0.2">
      <c r="A55" s="148" t="s">
        <v>330</v>
      </c>
    </row>
    <row r="56" spans="1:2" ht="30" customHeight="1" x14ac:dyDescent="0.2">
      <c r="A56" s="149" t="s">
        <v>331</v>
      </c>
      <c r="B56" s="143"/>
    </row>
    <row r="57" spans="1:2" ht="30" customHeight="1" x14ac:dyDescent="0.2">
      <c r="A57" s="150" t="s">
        <v>332</v>
      </c>
    </row>
    <row r="58" spans="1:2" ht="30" customHeight="1" x14ac:dyDescent="0.2">
      <c r="A58" s="150" t="s">
        <v>333</v>
      </c>
    </row>
    <row r="59" spans="1:2" ht="30" customHeight="1" x14ac:dyDescent="0.2">
      <c r="A59" s="150" t="s">
        <v>334</v>
      </c>
    </row>
    <row r="60" spans="1:2" ht="30" customHeight="1" x14ac:dyDescent="0.2">
      <c r="A60" s="150" t="s">
        <v>335</v>
      </c>
    </row>
    <row r="61" spans="1:2" ht="30" customHeight="1" x14ac:dyDescent="0.2">
      <c r="A61" s="150" t="s">
        <v>336</v>
      </c>
    </row>
    <row r="62" spans="1:2" ht="30" customHeight="1" x14ac:dyDescent="0.2">
      <c r="A62" s="150" t="s">
        <v>337</v>
      </c>
    </row>
    <row r="63" spans="1:2" ht="30" customHeight="1" thickBot="1" x14ac:dyDescent="0.25">
      <c r="A63" s="151" t="s">
        <v>338</v>
      </c>
    </row>
    <row r="64" spans="1:2" ht="13.9" customHeight="1" x14ac:dyDescent="0.2">
      <c r="A64" s="152"/>
    </row>
    <row r="65" spans="1:2" ht="66.599999999999994" customHeight="1" x14ac:dyDescent="0.2">
      <c r="A65" s="143" t="s">
        <v>339</v>
      </c>
    </row>
    <row r="66" spans="1:2" ht="63.6" customHeight="1" x14ac:dyDescent="0.2">
      <c r="A66" s="143" t="s">
        <v>340</v>
      </c>
    </row>
    <row r="67" spans="1:2" ht="84.6" customHeight="1" x14ac:dyDescent="0.2">
      <c r="A67" s="143" t="s">
        <v>341</v>
      </c>
    </row>
    <row r="68" spans="1:2" ht="46.9" customHeight="1" x14ac:dyDescent="0.2">
      <c r="A68" s="175" t="s">
        <v>342</v>
      </c>
      <c r="B68" s="143"/>
    </row>
    <row r="69" spans="1:2" ht="46.9" customHeight="1" x14ac:dyDescent="0.2">
      <c r="A69" s="143" t="s">
        <v>343</v>
      </c>
    </row>
    <row r="70" spans="1:2" ht="46.9" customHeight="1" x14ac:dyDescent="0.2">
      <c r="A70" s="175" t="s">
        <v>344</v>
      </c>
      <c r="B70" s="143"/>
    </row>
    <row r="71" spans="1:2" ht="109.15" customHeight="1" x14ac:dyDescent="0.2">
      <c r="A71" s="143" t="s">
        <v>345</v>
      </c>
    </row>
    <row r="72" spans="1:2" ht="109.15" customHeight="1" x14ac:dyDescent="0.2">
      <c r="A72" s="143" t="s">
        <v>346</v>
      </c>
    </row>
    <row r="73" spans="1:2" ht="46.9" customHeight="1" x14ac:dyDescent="0.2">
      <c r="A73" s="175" t="s">
        <v>347</v>
      </c>
      <c r="B73" s="143"/>
    </row>
    <row r="74" spans="1:2" ht="72.599999999999994" customHeight="1" x14ac:dyDescent="0.2">
      <c r="A74" s="143" t="s">
        <v>348</v>
      </c>
    </row>
    <row r="75" spans="1:2" ht="46.9" customHeight="1" x14ac:dyDescent="0.2">
      <c r="A75" s="177" t="s">
        <v>349</v>
      </c>
    </row>
    <row r="76" spans="1:2" ht="46.9" customHeight="1" x14ac:dyDescent="0.2">
      <c r="A76" s="177" t="s">
        <v>350</v>
      </c>
    </row>
  </sheetData>
  <sheetProtection formatCells="0" formatColumns="0" formatRows="0" insertColumns="0" insertRows="0" deleteColumns="0" deleteRow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5"/>
  <sheetViews>
    <sheetView zoomScale="80" zoomScaleNormal="80" workbookViewId="0">
      <selection activeCell="F5" sqref="F5"/>
    </sheetView>
  </sheetViews>
  <sheetFormatPr defaultColWidth="9.140625" defaultRowHeight="12.75" x14ac:dyDescent="0.2"/>
  <cols>
    <col min="1" max="1" width="17.28515625" style="7" customWidth="1"/>
    <col min="2" max="2" width="78.7109375" style="7" customWidth="1"/>
    <col min="3" max="3" width="29" style="88" customWidth="1"/>
    <col min="4" max="16384" width="9.140625" style="7"/>
  </cols>
  <sheetData>
    <row r="1" spans="1:3" ht="15" x14ac:dyDescent="0.25">
      <c r="A1" s="19"/>
      <c r="B1" s="11" t="s">
        <v>351</v>
      </c>
      <c r="C1" s="19"/>
    </row>
    <row r="2" spans="1:3" ht="13.5" thickBot="1" x14ac:dyDescent="0.25">
      <c r="A2" s="19"/>
      <c r="B2" s="19"/>
      <c r="C2" s="19"/>
    </row>
    <row r="3" spans="1:3" ht="90.75" thickBot="1" x14ac:dyDescent="0.25">
      <c r="A3" s="12" t="s">
        <v>352</v>
      </c>
      <c r="B3" s="12" t="s">
        <v>353</v>
      </c>
      <c r="C3" s="12" t="s">
        <v>354</v>
      </c>
    </row>
    <row r="4" spans="1:3" ht="54.75" customHeight="1" x14ac:dyDescent="0.2">
      <c r="A4" s="185" t="s">
        <v>360</v>
      </c>
      <c r="B4" s="187" t="s">
        <v>608</v>
      </c>
      <c r="C4" s="193" t="s">
        <v>355</v>
      </c>
    </row>
    <row r="5" spans="1:3" ht="54.75" customHeight="1" thickBot="1" x14ac:dyDescent="0.25">
      <c r="A5" s="186"/>
      <c r="B5" s="188"/>
      <c r="C5" s="192"/>
    </row>
    <row r="6" spans="1:3" ht="42" customHeight="1" x14ac:dyDescent="0.2">
      <c r="A6" s="189" t="s">
        <v>361</v>
      </c>
      <c r="B6" s="190" t="s">
        <v>609</v>
      </c>
      <c r="C6" s="191" t="s">
        <v>356</v>
      </c>
    </row>
    <row r="7" spans="1:3" ht="42" customHeight="1" thickBot="1" x14ac:dyDescent="0.25">
      <c r="A7" s="186"/>
      <c r="B7" s="188"/>
      <c r="C7" s="192"/>
    </row>
    <row r="8" spans="1:3" ht="61.9" customHeight="1" x14ac:dyDescent="0.2">
      <c r="A8" s="189" t="s">
        <v>362</v>
      </c>
      <c r="B8" s="13" t="s">
        <v>610</v>
      </c>
      <c r="C8" s="191" t="s">
        <v>357</v>
      </c>
    </row>
    <row r="9" spans="1:3" ht="30" customHeight="1" thickBot="1" x14ac:dyDescent="0.25">
      <c r="A9" s="186"/>
      <c r="B9" s="14" t="s">
        <v>363</v>
      </c>
      <c r="C9" s="192"/>
    </row>
    <row r="10" spans="1:3" ht="30" customHeight="1" x14ac:dyDescent="0.2">
      <c r="A10" s="189" t="s">
        <v>364</v>
      </c>
      <c r="B10" s="187" t="s">
        <v>611</v>
      </c>
      <c r="C10" s="191" t="s">
        <v>358</v>
      </c>
    </row>
    <row r="11" spans="1:3" ht="30" customHeight="1" thickBot="1" x14ac:dyDescent="0.25">
      <c r="A11" s="186"/>
      <c r="B11" s="188"/>
      <c r="C11" s="192"/>
    </row>
    <row r="12" spans="1:3" ht="52.9" customHeight="1" x14ac:dyDescent="0.2">
      <c r="A12" s="189" t="s">
        <v>365</v>
      </c>
      <c r="B12" s="13" t="s">
        <v>366</v>
      </c>
      <c r="C12" s="191" t="s">
        <v>358</v>
      </c>
    </row>
    <row r="13" spans="1:3" ht="30" customHeight="1" thickBot="1" x14ac:dyDescent="0.25">
      <c r="A13" s="186"/>
      <c r="B13" s="14" t="s">
        <v>612</v>
      </c>
      <c r="C13" s="192"/>
    </row>
    <row r="14" spans="1:3" ht="30" customHeight="1" x14ac:dyDescent="0.2">
      <c r="A14" s="189" t="s">
        <v>367</v>
      </c>
      <c r="B14" s="187" t="s">
        <v>368</v>
      </c>
      <c r="C14" s="191" t="s">
        <v>359</v>
      </c>
    </row>
    <row r="15" spans="1:3" ht="30" customHeight="1" thickBot="1" x14ac:dyDescent="0.25">
      <c r="A15" s="186"/>
      <c r="B15" s="188"/>
      <c r="C15" s="192"/>
    </row>
  </sheetData>
  <sheetProtection formatCells="0" formatColumns="0" formatRows="0" insertColumns="0" insertRows="0" deleteColumns="0" deleteRows="0"/>
  <mergeCells count="16">
    <mergeCell ref="A4:A5"/>
    <mergeCell ref="B4:B5"/>
    <mergeCell ref="A6:A7"/>
    <mergeCell ref="B6:B7"/>
    <mergeCell ref="C14:C15"/>
    <mergeCell ref="A14:A15"/>
    <mergeCell ref="B14:B15"/>
    <mergeCell ref="A8:A9"/>
    <mergeCell ref="A10:A11"/>
    <mergeCell ref="B10:B11"/>
    <mergeCell ref="A12:A13"/>
    <mergeCell ref="C4:C5"/>
    <mergeCell ref="C6:C7"/>
    <mergeCell ref="C8:C9"/>
    <mergeCell ref="C10:C11"/>
    <mergeCell ref="C12: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87"/>
  <sheetViews>
    <sheetView topLeftCell="D1" zoomScale="85" zoomScaleNormal="85" workbookViewId="0">
      <selection activeCell="I71" sqref="I71:I72"/>
    </sheetView>
  </sheetViews>
  <sheetFormatPr defaultRowHeight="12.75" x14ac:dyDescent="0.2"/>
  <cols>
    <col min="1" max="1" width="9.140625" style="22" hidden="1" customWidth="1"/>
    <col min="2" max="2" width="7.85546875" style="22" hidden="1" customWidth="1"/>
    <col min="3" max="3" width="8.85546875" style="22" hidden="1" customWidth="1"/>
    <col min="4" max="5" width="3.42578125" style="50" customWidth="1"/>
    <col min="6" max="7" width="2.7109375" style="50" customWidth="1"/>
    <col min="8" max="8" width="55.7109375" style="50" customWidth="1"/>
    <col min="9" max="9" width="37.28515625" style="117" customWidth="1"/>
    <col min="10" max="10" width="17.140625" style="117" hidden="1" customWidth="1"/>
    <col min="11" max="11" width="25.28515625" style="117" hidden="1" customWidth="1"/>
    <col min="12" max="12" width="20.7109375" style="117" hidden="1" customWidth="1"/>
    <col min="13" max="13" width="15.85546875" style="29" hidden="1" customWidth="1"/>
    <col min="14" max="14" width="13.85546875" style="28" hidden="1" customWidth="1"/>
    <col min="15" max="15" width="70.7109375" style="28" customWidth="1"/>
    <col min="16" max="16" width="45.7109375" style="28" customWidth="1"/>
    <col min="17" max="19" width="14.5703125" style="28" hidden="1" customWidth="1"/>
    <col min="20" max="20" width="16.5703125" style="28" hidden="1" customWidth="1"/>
    <col min="21" max="21" width="18.85546875" style="25" hidden="1" customWidth="1"/>
    <col min="22" max="22" width="15" style="70" hidden="1" customWidth="1"/>
    <col min="23" max="23" width="11.140625" style="70" hidden="1" customWidth="1"/>
    <col min="24" max="24" width="10.5703125" style="70" hidden="1" customWidth="1"/>
    <col min="25" max="25" width="11.140625" style="70" customWidth="1"/>
    <col min="26" max="238" width="9.140625" style="70"/>
    <col min="239" max="241" width="9.140625" style="70" customWidth="1"/>
    <col min="242" max="245" width="3.140625" style="70" customWidth="1"/>
    <col min="246" max="246" width="9.140625" style="70" customWidth="1"/>
    <col min="247" max="250" width="2.7109375" style="70" customWidth="1"/>
    <col min="251" max="251" width="61.7109375" style="70" customWidth="1"/>
    <col min="252" max="254" width="7.7109375" style="70" customWidth="1"/>
    <col min="255" max="255" width="29.7109375" style="70" customWidth="1"/>
    <col min="256" max="256" width="8.7109375" style="70" customWidth="1"/>
    <col min="257" max="257" width="31.7109375" style="70" customWidth="1"/>
    <col min="258" max="259" width="9.140625" style="70"/>
    <col min="260" max="260" width="9.140625" style="70" customWidth="1"/>
    <col min="261" max="494" width="9.140625" style="70"/>
    <col min="495" max="497" width="9.140625" style="70" customWidth="1"/>
    <col min="498" max="501" width="3.140625" style="70" customWidth="1"/>
    <col min="502" max="502" width="9.140625" style="70" customWidth="1"/>
    <col min="503" max="506" width="2.7109375" style="70" customWidth="1"/>
    <col min="507" max="507" width="61.7109375" style="70" customWidth="1"/>
    <col min="508" max="510" width="7.7109375" style="70" customWidth="1"/>
    <col min="511" max="511" width="29.7109375" style="70" customWidth="1"/>
    <col min="512" max="512" width="8.7109375" style="70" customWidth="1"/>
    <col min="513" max="513" width="31.7109375" style="70" customWidth="1"/>
    <col min="514" max="515" width="9.140625" style="70"/>
    <col min="516" max="516" width="9.140625" style="70" customWidth="1"/>
    <col min="517" max="750" width="9.140625" style="70"/>
    <col min="751" max="753" width="9.140625" style="70" customWidth="1"/>
    <col min="754" max="757" width="3.140625" style="70" customWidth="1"/>
    <col min="758" max="758" width="9.140625" style="70" customWidth="1"/>
    <col min="759" max="762" width="2.7109375" style="70" customWidth="1"/>
    <col min="763" max="763" width="61.7109375" style="70" customWidth="1"/>
    <col min="764" max="766" width="7.7109375" style="70" customWidth="1"/>
    <col min="767" max="767" width="29.7109375" style="70" customWidth="1"/>
    <col min="768" max="768" width="8.7109375" style="70" customWidth="1"/>
    <col min="769" max="769" width="31.7109375" style="70" customWidth="1"/>
    <col min="770" max="771" width="9.140625" style="70"/>
    <col min="772" max="772" width="9.140625" style="70" customWidth="1"/>
    <col min="773" max="1006" width="9.140625" style="70"/>
    <col min="1007" max="1009" width="9.140625" style="70" customWidth="1"/>
    <col min="1010" max="1013" width="3.140625" style="70" customWidth="1"/>
    <col min="1014" max="1014" width="9.140625" style="70" customWidth="1"/>
    <col min="1015" max="1018" width="2.7109375" style="70" customWidth="1"/>
    <col min="1019" max="1019" width="61.7109375" style="70" customWidth="1"/>
    <col min="1020" max="1022" width="7.7109375" style="70" customWidth="1"/>
    <col min="1023" max="1023" width="29.7109375" style="70" customWidth="1"/>
    <col min="1024" max="1024" width="8.7109375" style="70" customWidth="1"/>
    <col min="1025" max="1025" width="31.7109375" style="70" customWidth="1"/>
    <col min="1026" max="1027" width="9.140625" style="70"/>
    <col min="1028" max="1028" width="9.140625" style="70" customWidth="1"/>
    <col min="1029" max="1262" width="9.140625" style="70"/>
    <col min="1263" max="1265" width="9.140625" style="70" customWidth="1"/>
    <col min="1266" max="1269" width="3.140625" style="70" customWidth="1"/>
    <col min="1270" max="1270" width="9.140625" style="70" customWidth="1"/>
    <col min="1271" max="1274" width="2.7109375" style="70" customWidth="1"/>
    <col min="1275" max="1275" width="61.7109375" style="70" customWidth="1"/>
    <col min="1276" max="1278" width="7.7109375" style="70" customWidth="1"/>
    <col min="1279" max="1279" width="29.7109375" style="70" customWidth="1"/>
    <col min="1280" max="1280" width="8.7109375" style="70" customWidth="1"/>
    <col min="1281" max="1281" width="31.7109375" style="70" customWidth="1"/>
    <col min="1282" max="1283" width="9.140625" style="70"/>
    <col min="1284" max="1284" width="9.140625" style="70" customWidth="1"/>
    <col min="1285" max="1518" width="9.140625" style="70"/>
    <col min="1519" max="1521" width="9.140625" style="70" customWidth="1"/>
    <col min="1522" max="1525" width="3.140625" style="70" customWidth="1"/>
    <col min="1526" max="1526" width="9.140625" style="70" customWidth="1"/>
    <col min="1527" max="1530" width="2.7109375" style="70" customWidth="1"/>
    <col min="1531" max="1531" width="61.7109375" style="70" customWidth="1"/>
    <col min="1532" max="1534" width="7.7109375" style="70" customWidth="1"/>
    <col min="1535" max="1535" width="29.7109375" style="70" customWidth="1"/>
    <col min="1536" max="1536" width="8.7109375" style="70" customWidth="1"/>
    <col min="1537" max="1537" width="31.7109375" style="70" customWidth="1"/>
    <col min="1538" max="1539" width="9.140625" style="70"/>
    <col min="1540" max="1540" width="9.140625" style="70" customWidth="1"/>
    <col min="1541" max="1774" width="9.140625" style="70"/>
    <col min="1775" max="1777" width="9.140625" style="70" customWidth="1"/>
    <col min="1778" max="1781" width="3.140625" style="70" customWidth="1"/>
    <col min="1782" max="1782" width="9.140625" style="70" customWidth="1"/>
    <col min="1783" max="1786" width="2.7109375" style="70" customWidth="1"/>
    <col min="1787" max="1787" width="61.7109375" style="70" customWidth="1"/>
    <col min="1788" max="1790" width="7.7109375" style="70" customWidth="1"/>
    <col min="1791" max="1791" width="29.7109375" style="70" customWidth="1"/>
    <col min="1792" max="1792" width="8.7109375" style="70" customWidth="1"/>
    <col min="1793" max="1793" width="31.7109375" style="70" customWidth="1"/>
    <col min="1794" max="1795" width="9.140625" style="70"/>
    <col min="1796" max="1796" width="9.140625" style="70" customWidth="1"/>
    <col min="1797" max="2030" width="9.140625" style="70"/>
    <col min="2031" max="2033" width="9.140625" style="70" customWidth="1"/>
    <col min="2034" max="2037" width="3.140625" style="70" customWidth="1"/>
    <col min="2038" max="2038" width="9.140625" style="70" customWidth="1"/>
    <col min="2039" max="2042" width="2.7109375" style="70" customWidth="1"/>
    <col min="2043" max="2043" width="61.7109375" style="70" customWidth="1"/>
    <col min="2044" max="2046" width="7.7109375" style="70" customWidth="1"/>
    <col min="2047" max="2047" width="29.7109375" style="70" customWidth="1"/>
    <col min="2048" max="2048" width="8.7109375" style="70" customWidth="1"/>
    <col min="2049" max="2049" width="31.7109375" style="70" customWidth="1"/>
    <col min="2050" max="2051" width="9.140625" style="70"/>
    <col min="2052" max="2052" width="9.140625" style="70" customWidth="1"/>
    <col min="2053" max="2286" width="9.140625" style="70"/>
    <col min="2287" max="2289" width="9.140625" style="70" customWidth="1"/>
    <col min="2290" max="2293" width="3.140625" style="70" customWidth="1"/>
    <col min="2294" max="2294" width="9.140625" style="70" customWidth="1"/>
    <col min="2295" max="2298" width="2.7109375" style="70" customWidth="1"/>
    <col min="2299" max="2299" width="61.7109375" style="70" customWidth="1"/>
    <col min="2300" max="2302" width="7.7109375" style="70" customWidth="1"/>
    <col min="2303" max="2303" width="29.7109375" style="70" customWidth="1"/>
    <col min="2304" max="2304" width="8.7109375" style="70" customWidth="1"/>
    <col min="2305" max="2305" width="31.7109375" style="70" customWidth="1"/>
    <col min="2306" max="2307" width="9.140625" style="70"/>
    <col min="2308" max="2308" width="9.140625" style="70" customWidth="1"/>
    <col min="2309" max="2542" width="9.140625" style="70"/>
    <col min="2543" max="2545" width="9.140625" style="70" customWidth="1"/>
    <col min="2546" max="2549" width="3.140625" style="70" customWidth="1"/>
    <col min="2550" max="2550" width="9.140625" style="70" customWidth="1"/>
    <col min="2551" max="2554" width="2.7109375" style="70" customWidth="1"/>
    <col min="2555" max="2555" width="61.7109375" style="70" customWidth="1"/>
    <col min="2556" max="2558" width="7.7109375" style="70" customWidth="1"/>
    <col min="2559" max="2559" width="29.7109375" style="70" customWidth="1"/>
    <col min="2560" max="2560" width="8.7109375" style="70" customWidth="1"/>
    <col min="2561" max="2561" width="31.7109375" style="70" customWidth="1"/>
    <col min="2562" max="2563" width="9.140625" style="70"/>
    <col min="2564" max="2564" width="9.140625" style="70" customWidth="1"/>
    <col min="2565" max="2798" width="9.140625" style="70"/>
    <col min="2799" max="2801" width="9.140625" style="70" customWidth="1"/>
    <col min="2802" max="2805" width="3.140625" style="70" customWidth="1"/>
    <col min="2806" max="2806" width="9.140625" style="70" customWidth="1"/>
    <col min="2807" max="2810" width="2.7109375" style="70" customWidth="1"/>
    <col min="2811" max="2811" width="61.7109375" style="70" customWidth="1"/>
    <col min="2812" max="2814" width="7.7109375" style="70" customWidth="1"/>
    <col min="2815" max="2815" width="29.7109375" style="70" customWidth="1"/>
    <col min="2816" max="2816" width="8.7109375" style="70" customWidth="1"/>
    <col min="2817" max="2817" width="31.7109375" style="70" customWidth="1"/>
    <col min="2818" max="2819" width="9.140625" style="70"/>
    <col min="2820" max="2820" width="9.140625" style="70" customWidth="1"/>
    <col min="2821" max="3054" width="9.140625" style="70"/>
    <col min="3055" max="3057" width="9.140625" style="70" customWidth="1"/>
    <col min="3058" max="3061" width="3.140625" style="70" customWidth="1"/>
    <col min="3062" max="3062" width="9.140625" style="70" customWidth="1"/>
    <col min="3063" max="3066" width="2.7109375" style="70" customWidth="1"/>
    <col min="3067" max="3067" width="61.7109375" style="70" customWidth="1"/>
    <col min="3068" max="3070" width="7.7109375" style="70" customWidth="1"/>
    <col min="3071" max="3071" width="29.7109375" style="70" customWidth="1"/>
    <col min="3072" max="3072" width="8.7109375" style="70" customWidth="1"/>
    <col min="3073" max="3073" width="31.7109375" style="70" customWidth="1"/>
    <col min="3074" max="3075" width="9.140625" style="70"/>
    <col min="3076" max="3076" width="9.140625" style="70" customWidth="1"/>
    <col min="3077" max="3310" width="9.140625" style="70"/>
    <col min="3311" max="3313" width="9.140625" style="70" customWidth="1"/>
    <col min="3314" max="3317" width="3.140625" style="70" customWidth="1"/>
    <col min="3318" max="3318" width="9.140625" style="70" customWidth="1"/>
    <col min="3319" max="3322" width="2.7109375" style="70" customWidth="1"/>
    <col min="3323" max="3323" width="61.7109375" style="70" customWidth="1"/>
    <col min="3324" max="3326" width="7.7109375" style="70" customWidth="1"/>
    <col min="3327" max="3327" width="29.7109375" style="70" customWidth="1"/>
    <col min="3328" max="3328" width="8.7109375" style="70" customWidth="1"/>
    <col min="3329" max="3329" width="31.7109375" style="70" customWidth="1"/>
    <col min="3330" max="3331" width="9.140625" style="70"/>
    <col min="3332" max="3332" width="9.140625" style="70" customWidth="1"/>
    <col min="3333" max="3566" width="9.140625" style="70"/>
    <col min="3567" max="3569" width="9.140625" style="70" customWidth="1"/>
    <col min="3570" max="3573" width="3.140625" style="70" customWidth="1"/>
    <col min="3574" max="3574" width="9.140625" style="70" customWidth="1"/>
    <col min="3575" max="3578" width="2.7109375" style="70" customWidth="1"/>
    <col min="3579" max="3579" width="61.7109375" style="70" customWidth="1"/>
    <col min="3580" max="3582" width="7.7109375" style="70" customWidth="1"/>
    <col min="3583" max="3583" width="29.7109375" style="70" customWidth="1"/>
    <col min="3584" max="3584" width="8.7109375" style="70" customWidth="1"/>
    <col min="3585" max="3585" width="31.7109375" style="70" customWidth="1"/>
    <col min="3586" max="3587" width="9.140625" style="70"/>
    <col min="3588" max="3588" width="9.140625" style="70" customWidth="1"/>
    <col min="3589" max="3822" width="9.140625" style="70"/>
    <col min="3823" max="3825" width="9.140625" style="70" customWidth="1"/>
    <col min="3826" max="3829" width="3.140625" style="70" customWidth="1"/>
    <col min="3830" max="3830" width="9.140625" style="70" customWidth="1"/>
    <col min="3831" max="3834" width="2.7109375" style="70" customWidth="1"/>
    <col min="3835" max="3835" width="61.7109375" style="70" customWidth="1"/>
    <col min="3836" max="3838" width="7.7109375" style="70" customWidth="1"/>
    <col min="3839" max="3839" width="29.7109375" style="70" customWidth="1"/>
    <col min="3840" max="3840" width="8.7109375" style="70" customWidth="1"/>
    <col min="3841" max="3841" width="31.7109375" style="70" customWidth="1"/>
    <col min="3842" max="3843" width="9.140625" style="70"/>
    <col min="3844" max="3844" width="9.140625" style="70" customWidth="1"/>
    <col min="3845" max="4078" width="9.140625" style="70"/>
    <col min="4079" max="4081" width="9.140625" style="70" customWidth="1"/>
    <col min="4082" max="4085" width="3.140625" style="70" customWidth="1"/>
    <col min="4086" max="4086" width="9.140625" style="70" customWidth="1"/>
    <col min="4087" max="4090" width="2.7109375" style="70" customWidth="1"/>
    <col min="4091" max="4091" width="61.7109375" style="70" customWidth="1"/>
    <col min="4092" max="4094" width="7.7109375" style="70" customWidth="1"/>
    <col min="4095" max="4095" width="29.7109375" style="70" customWidth="1"/>
    <col min="4096" max="4096" width="8.7109375" style="70" customWidth="1"/>
    <col min="4097" max="4097" width="31.7109375" style="70" customWidth="1"/>
    <col min="4098" max="4099" width="9.140625" style="70"/>
    <col min="4100" max="4100" width="9.140625" style="70" customWidth="1"/>
    <col min="4101" max="4334" width="9.140625" style="70"/>
    <col min="4335" max="4337" width="9.140625" style="70" customWidth="1"/>
    <col min="4338" max="4341" width="3.140625" style="70" customWidth="1"/>
    <col min="4342" max="4342" width="9.140625" style="70" customWidth="1"/>
    <col min="4343" max="4346" width="2.7109375" style="70" customWidth="1"/>
    <col min="4347" max="4347" width="61.7109375" style="70" customWidth="1"/>
    <col min="4348" max="4350" width="7.7109375" style="70" customWidth="1"/>
    <col min="4351" max="4351" width="29.7109375" style="70" customWidth="1"/>
    <col min="4352" max="4352" width="8.7109375" style="70" customWidth="1"/>
    <col min="4353" max="4353" width="31.7109375" style="70" customWidth="1"/>
    <col min="4354" max="4355" width="9.140625" style="70"/>
    <col min="4356" max="4356" width="9.140625" style="70" customWidth="1"/>
    <col min="4357" max="4590" width="9.140625" style="70"/>
    <col min="4591" max="4593" width="9.140625" style="70" customWidth="1"/>
    <col min="4594" max="4597" width="3.140625" style="70" customWidth="1"/>
    <col min="4598" max="4598" width="9.140625" style="70" customWidth="1"/>
    <col min="4599" max="4602" width="2.7109375" style="70" customWidth="1"/>
    <col min="4603" max="4603" width="61.7109375" style="70" customWidth="1"/>
    <col min="4604" max="4606" width="7.7109375" style="70" customWidth="1"/>
    <col min="4607" max="4607" width="29.7109375" style="70" customWidth="1"/>
    <col min="4608" max="4608" width="8.7109375" style="70" customWidth="1"/>
    <col min="4609" max="4609" width="31.7109375" style="70" customWidth="1"/>
    <col min="4610" max="4611" width="9.140625" style="70"/>
    <col min="4612" max="4612" width="9.140625" style="70" customWidth="1"/>
    <col min="4613" max="4846" width="9.140625" style="70"/>
    <col min="4847" max="4849" width="9.140625" style="70" customWidth="1"/>
    <col min="4850" max="4853" width="3.140625" style="70" customWidth="1"/>
    <col min="4854" max="4854" width="9.140625" style="70" customWidth="1"/>
    <col min="4855" max="4858" width="2.7109375" style="70" customWidth="1"/>
    <col min="4859" max="4859" width="61.7109375" style="70" customWidth="1"/>
    <col min="4860" max="4862" width="7.7109375" style="70" customWidth="1"/>
    <col min="4863" max="4863" width="29.7109375" style="70" customWidth="1"/>
    <col min="4864" max="4864" width="8.7109375" style="70" customWidth="1"/>
    <col min="4865" max="4865" width="31.7109375" style="70" customWidth="1"/>
    <col min="4866" max="4867" width="9.140625" style="70"/>
    <col min="4868" max="4868" width="9.140625" style="70" customWidth="1"/>
    <col min="4869" max="5102" width="9.140625" style="70"/>
    <col min="5103" max="5105" width="9.140625" style="70" customWidth="1"/>
    <col min="5106" max="5109" width="3.140625" style="70" customWidth="1"/>
    <col min="5110" max="5110" width="9.140625" style="70" customWidth="1"/>
    <col min="5111" max="5114" width="2.7109375" style="70" customWidth="1"/>
    <col min="5115" max="5115" width="61.7109375" style="70" customWidth="1"/>
    <col min="5116" max="5118" width="7.7109375" style="70" customWidth="1"/>
    <col min="5119" max="5119" width="29.7109375" style="70" customWidth="1"/>
    <col min="5120" max="5120" width="8.7109375" style="70" customWidth="1"/>
    <col min="5121" max="5121" width="31.7109375" style="70" customWidth="1"/>
    <col min="5122" max="5123" width="9.140625" style="70"/>
    <col min="5124" max="5124" width="9.140625" style="70" customWidth="1"/>
    <col min="5125" max="5358" width="9.140625" style="70"/>
    <col min="5359" max="5361" width="9.140625" style="70" customWidth="1"/>
    <col min="5362" max="5365" width="3.140625" style="70" customWidth="1"/>
    <col min="5366" max="5366" width="9.140625" style="70" customWidth="1"/>
    <col min="5367" max="5370" width="2.7109375" style="70" customWidth="1"/>
    <col min="5371" max="5371" width="61.7109375" style="70" customWidth="1"/>
    <col min="5372" max="5374" width="7.7109375" style="70" customWidth="1"/>
    <col min="5375" max="5375" width="29.7109375" style="70" customWidth="1"/>
    <col min="5376" max="5376" width="8.7109375" style="70" customWidth="1"/>
    <col min="5377" max="5377" width="31.7109375" style="70" customWidth="1"/>
    <col min="5378" max="5379" width="9.140625" style="70"/>
    <col min="5380" max="5380" width="9.140625" style="70" customWidth="1"/>
    <col min="5381" max="5614" width="9.140625" style="70"/>
    <col min="5615" max="5617" width="9.140625" style="70" customWidth="1"/>
    <col min="5618" max="5621" width="3.140625" style="70" customWidth="1"/>
    <col min="5622" max="5622" width="9.140625" style="70" customWidth="1"/>
    <col min="5623" max="5626" width="2.7109375" style="70" customWidth="1"/>
    <col min="5627" max="5627" width="61.7109375" style="70" customWidth="1"/>
    <col min="5628" max="5630" width="7.7109375" style="70" customWidth="1"/>
    <col min="5631" max="5631" width="29.7109375" style="70" customWidth="1"/>
    <col min="5632" max="5632" width="8.7109375" style="70" customWidth="1"/>
    <col min="5633" max="5633" width="31.7109375" style="70" customWidth="1"/>
    <col min="5634" max="5635" width="9.140625" style="70"/>
    <col min="5636" max="5636" width="9.140625" style="70" customWidth="1"/>
    <col min="5637" max="5870" width="9.140625" style="70"/>
    <col min="5871" max="5873" width="9.140625" style="70" customWidth="1"/>
    <col min="5874" max="5877" width="3.140625" style="70" customWidth="1"/>
    <col min="5878" max="5878" width="9.140625" style="70" customWidth="1"/>
    <col min="5879" max="5882" width="2.7109375" style="70" customWidth="1"/>
    <col min="5883" max="5883" width="61.7109375" style="70" customWidth="1"/>
    <col min="5884" max="5886" width="7.7109375" style="70" customWidth="1"/>
    <col min="5887" max="5887" width="29.7109375" style="70" customWidth="1"/>
    <col min="5888" max="5888" width="8.7109375" style="70" customWidth="1"/>
    <col min="5889" max="5889" width="31.7109375" style="70" customWidth="1"/>
    <col min="5890" max="5891" width="9.140625" style="70"/>
    <col min="5892" max="5892" width="9.140625" style="70" customWidth="1"/>
    <col min="5893" max="6126" width="9.140625" style="70"/>
    <col min="6127" max="6129" width="9.140625" style="70" customWidth="1"/>
    <col min="6130" max="6133" width="3.140625" style="70" customWidth="1"/>
    <col min="6134" max="6134" width="9.140625" style="70" customWidth="1"/>
    <col min="6135" max="6138" width="2.7109375" style="70" customWidth="1"/>
    <col min="6139" max="6139" width="61.7109375" style="70" customWidth="1"/>
    <col min="6140" max="6142" width="7.7109375" style="70" customWidth="1"/>
    <col min="6143" max="6143" width="29.7109375" style="70" customWidth="1"/>
    <col min="6144" max="6144" width="8.7109375" style="70" customWidth="1"/>
    <col min="6145" max="6145" width="31.7109375" style="70" customWidth="1"/>
    <col min="6146" max="6147" width="9.140625" style="70"/>
    <col min="6148" max="6148" width="9.140625" style="70" customWidth="1"/>
    <col min="6149" max="6382" width="9.140625" style="70"/>
    <col min="6383" max="6385" width="9.140625" style="70" customWidth="1"/>
    <col min="6386" max="6389" width="3.140625" style="70" customWidth="1"/>
    <col min="6390" max="6390" width="9.140625" style="70" customWidth="1"/>
    <col min="6391" max="6394" width="2.7109375" style="70" customWidth="1"/>
    <col min="6395" max="6395" width="61.7109375" style="70" customWidth="1"/>
    <col min="6396" max="6398" width="7.7109375" style="70" customWidth="1"/>
    <col min="6399" max="6399" width="29.7109375" style="70" customWidth="1"/>
    <col min="6400" max="6400" width="8.7109375" style="70" customWidth="1"/>
    <col min="6401" max="6401" width="31.7109375" style="70" customWidth="1"/>
    <col min="6402" max="6403" width="9.140625" style="70"/>
    <col min="6404" max="6404" width="9.140625" style="70" customWidth="1"/>
    <col min="6405" max="6638" width="9.140625" style="70"/>
    <col min="6639" max="6641" width="9.140625" style="70" customWidth="1"/>
    <col min="6642" max="6645" width="3.140625" style="70" customWidth="1"/>
    <col min="6646" max="6646" width="9.140625" style="70" customWidth="1"/>
    <col min="6647" max="6650" width="2.7109375" style="70" customWidth="1"/>
    <col min="6651" max="6651" width="61.7109375" style="70" customWidth="1"/>
    <col min="6652" max="6654" width="7.7109375" style="70" customWidth="1"/>
    <col min="6655" max="6655" width="29.7109375" style="70" customWidth="1"/>
    <col min="6656" max="6656" width="8.7109375" style="70" customWidth="1"/>
    <col min="6657" max="6657" width="31.7109375" style="70" customWidth="1"/>
    <col min="6658" max="6659" width="9.140625" style="70"/>
    <col min="6660" max="6660" width="9.140625" style="70" customWidth="1"/>
    <col min="6661" max="6894" width="9.140625" style="70"/>
    <col min="6895" max="6897" width="9.140625" style="70" customWidth="1"/>
    <col min="6898" max="6901" width="3.140625" style="70" customWidth="1"/>
    <col min="6902" max="6902" width="9.140625" style="70" customWidth="1"/>
    <col min="6903" max="6906" width="2.7109375" style="70" customWidth="1"/>
    <col min="6907" max="6907" width="61.7109375" style="70" customWidth="1"/>
    <col min="6908" max="6910" width="7.7109375" style="70" customWidth="1"/>
    <col min="6911" max="6911" width="29.7109375" style="70" customWidth="1"/>
    <col min="6912" max="6912" width="8.7109375" style="70" customWidth="1"/>
    <col min="6913" max="6913" width="31.7109375" style="70" customWidth="1"/>
    <col min="6914" max="6915" width="9.140625" style="70"/>
    <col min="6916" max="6916" width="9.140625" style="70" customWidth="1"/>
    <col min="6917" max="7150" width="9.140625" style="70"/>
    <col min="7151" max="7153" width="9.140625" style="70" customWidth="1"/>
    <col min="7154" max="7157" width="3.140625" style="70" customWidth="1"/>
    <col min="7158" max="7158" width="9.140625" style="70" customWidth="1"/>
    <col min="7159" max="7162" width="2.7109375" style="70" customWidth="1"/>
    <col min="7163" max="7163" width="61.7109375" style="70" customWidth="1"/>
    <col min="7164" max="7166" width="7.7109375" style="70" customWidth="1"/>
    <col min="7167" max="7167" width="29.7109375" style="70" customWidth="1"/>
    <col min="7168" max="7168" width="8.7109375" style="70" customWidth="1"/>
    <col min="7169" max="7169" width="31.7109375" style="70" customWidth="1"/>
    <col min="7170" max="7171" width="9.140625" style="70"/>
    <col min="7172" max="7172" width="9.140625" style="70" customWidth="1"/>
    <col min="7173" max="7406" width="9.140625" style="70"/>
    <col min="7407" max="7409" width="9.140625" style="70" customWidth="1"/>
    <col min="7410" max="7413" width="3.140625" style="70" customWidth="1"/>
    <col min="7414" max="7414" width="9.140625" style="70" customWidth="1"/>
    <col min="7415" max="7418" width="2.7109375" style="70" customWidth="1"/>
    <col min="7419" max="7419" width="61.7109375" style="70" customWidth="1"/>
    <col min="7420" max="7422" width="7.7109375" style="70" customWidth="1"/>
    <col min="7423" max="7423" width="29.7109375" style="70" customWidth="1"/>
    <col min="7424" max="7424" width="8.7109375" style="70" customWidth="1"/>
    <col min="7425" max="7425" width="31.7109375" style="70" customWidth="1"/>
    <col min="7426" max="7427" width="9.140625" style="70"/>
    <col min="7428" max="7428" width="9.140625" style="70" customWidth="1"/>
    <col min="7429" max="7662" width="9.140625" style="70"/>
    <col min="7663" max="7665" width="9.140625" style="70" customWidth="1"/>
    <col min="7666" max="7669" width="3.140625" style="70" customWidth="1"/>
    <col min="7670" max="7670" width="9.140625" style="70" customWidth="1"/>
    <col min="7671" max="7674" width="2.7109375" style="70" customWidth="1"/>
    <col min="7675" max="7675" width="61.7109375" style="70" customWidth="1"/>
    <col min="7676" max="7678" width="7.7109375" style="70" customWidth="1"/>
    <col min="7679" max="7679" width="29.7109375" style="70" customWidth="1"/>
    <col min="7680" max="7680" width="8.7109375" style="70" customWidth="1"/>
    <col min="7681" max="7681" width="31.7109375" style="70" customWidth="1"/>
    <col min="7682" max="7683" width="9.140625" style="70"/>
    <col min="7684" max="7684" width="9.140625" style="70" customWidth="1"/>
    <col min="7685" max="7918" width="9.140625" style="70"/>
    <col min="7919" max="7921" width="9.140625" style="70" customWidth="1"/>
    <col min="7922" max="7925" width="3.140625" style="70" customWidth="1"/>
    <col min="7926" max="7926" width="9.140625" style="70" customWidth="1"/>
    <col min="7927" max="7930" width="2.7109375" style="70" customWidth="1"/>
    <col min="7931" max="7931" width="61.7109375" style="70" customWidth="1"/>
    <col min="7932" max="7934" width="7.7109375" style="70" customWidth="1"/>
    <col min="7935" max="7935" width="29.7109375" style="70" customWidth="1"/>
    <col min="7936" max="7936" width="8.7109375" style="70" customWidth="1"/>
    <col min="7937" max="7937" width="31.7109375" style="70" customWidth="1"/>
    <col min="7938" max="7939" width="9.140625" style="70"/>
    <col min="7940" max="7940" width="9.140625" style="70" customWidth="1"/>
    <col min="7941" max="8174" width="9.140625" style="70"/>
    <col min="8175" max="8177" width="9.140625" style="70" customWidth="1"/>
    <col min="8178" max="8181" width="3.140625" style="70" customWidth="1"/>
    <col min="8182" max="8182" width="9.140625" style="70" customWidth="1"/>
    <col min="8183" max="8186" width="2.7109375" style="70" customWidth="1"/>
    <col min="8187" max="8187" width="61.7109375" style="70" customWidth="1"/>
    <col min="8188" max="8190" width="7.7109375" style="70" customWidth="1"/>
    <col min="8191" max="8191" width="29.7109375" style="70" customWidth="1"/>
    <col min="8192" max="8192" width="8.7109375" style="70" customWidth="1"/>
    <col min="8193" max="8193" width="31.7109375" style="70" customWidth="1"/>
    <col min="8194" max="8195" width="9.140625" style="70"/>
    <col min="8196" max="8196" width="9.140625" style="70" customWidth="1"/>
    <col min="8197" max="8430" width="9.140625" style="70"/>
    <col min="8431" max="8433" width="9.140625" style="70" customWidth="1"/>
    <col min="8434" max="8437" width="3.140625" style="70" customWidth="1"/>
    <col min="8438" max="8438" width="9.140625" style="70" customWidth="1"/>
    <col min="8439" max="8442" width="2.7109375" style="70" customWidth="1"/>
    <col min="8443" max="8443" width="61.7109375" style="70" customWidth="1"/>
    <col min="8444" max="8446" width="7.7109375" style="70" customWidth="1"/>
    <col min="8447" max="8447" width="29.7109375" style="70" customWidth="1"/>
    <col min="8448" max="8448" width="8.7109375" style="70" customWidth="1"/>
    <col min="8449" max="8449" width="31.7109375" style="70" customWidth="1"/>
    <col min="8450" max="8451" width="9.140625" style="70"/>
    <col min="8452" max="8452" width="9.140625" style="70" customWidth="1"/>
    <col min="8453" max="8686" width="9.140625" style="70"/>
    <col min="8687" max="8689" width="9.140625" style="70" customWidth="1"/>
    <col min="8690" max="8693" width="3.140625" style="70" customWidth="1"/>
    <col min="8694" max="8694" width="9.140625" style="70" customWidth="1"/>
    <col min="8695" max="8698" width="2.7109375" style="70" customWidth="1"/>
    <col min="8699" max="8699" width="61.7109375" style="70" customWidth="1"/>
    <col min="8700" max="8702" width="7.7109375" style="70" customWidth="1"/>
    <col min="8703" max="8703" width="29.7109375" style="70" customWidth="1"/>
    <col min="8704" max="8704" width="8.7109375" style="70" customWidth="1"/>
    <col min="8705" max="8705" width="31.7109375" style="70" customWidth="1"/>
    <col min="8706" max="8707" width="9.140625" style="70"/>
    <col min="8708" max="8708" width="9.140625" style="70" customWidth="1"/>
    <col min="8709" max="8942" width="9.140625" style="70"/>
    <col min="8943" max="8945" width="9.140625" style="70" customWidth="1"/>
    <col min="8946" max="8949" width="3.140625" style="70" customWidth="1"/>
    <col min="8950" max="8950" width="9.140625" style="70" customWidth="1"/>
    <col min="8951" max="8954" width="2.7109375" style="70" customWidth="1"/>
    <col min="8955" max="8955" width="61.7109375" style="70" customWidth="1"/>
    <col min="8956" max="8958" width="7.7109375" style="70" customWidth="1"/>
    <col min="8959" max="8959" width="29.7109375" style="70" customWidth="1"/>
    <col min="8960" max="8960" width="8.7109375" style="70" customWidth="1"/>
    <col min="8961" max="8961" width="31.7109375" style="70" customWidth="1"/>
    <col min="8962" max="8963" width="9.140625" style="70"/>
    <col min="8964" max="8964" width="9.140625" style="70" customWidth="1"/>
    <col min="8965" max="9198" width="9.140625" style="70"/>
    <col min="9199" max="9201" width="9.140625" style="70" customWidth="1"/>
    <col min="9202" max="9205" width="3.140625" style="70" customWidth="1"/>
    <col min="9206" max="9206" width="9.140625" style="70" customWidth="1"/>
    <col min="9207" max="9210" width="2.7109375" style="70" customWidth="1"/>
    <col min="9211" max="9211" width="61.7109375" style="70" customWidth="1"/>
    <col min="9212" max="9214" width="7.7109375" style="70" customWidth="1"/>
    <col min="9215" max="9215" width="29.7109375" style="70" customWidth="1"/>
    <col min="9216" max="9216" width="8.7109375" style="70" customWidth="1"/>
    <col min="9217" max="9217" width="31.7109375" style="70" customWidth="1"/>
    <col min="9218" max="9219" width="9.140625" style="70"/>
    <col min="9220" max="9220" width="9.140625" style="70" customWidth="1"/>
    <col min="9221" max="9454" width="9.140625" style="70"/>
    <col min="9455" max="9457" width="9.140625" style="70" customWidth="1"/>
    <col min="9458" max="9461" width="3.140625" style="70" customWidth="1"/>
    <col min="9462" max="9462" width="9.140625" style="70" customWidth="1"/>
    <col min="9463" max="9466" width="2.7109375" style="70" customWidth="1"/>
    <col min="9467" max="9467" width="61.7109375" style="70" customWidth="1"/>
    <col min="9468" max="9470" width="7.7109375" style="70" customWidth="1"/>
    <col min="9471" max="9471" width="29.7109375" style="70" customWidth="1"/>
    <col min="9472" max="9472" width="8.7109375" style="70" customWidth="1"/>
    <col min="9473" max="9473" width="31.7109375" style="70" customWidth="1"/>
    <col min="9474" max="9475" width="9.140625" style="70"/>
    <col min="9476" max="9476" width="9.140625" style="70" customWidth="1"/>
    <col min="9477" max="9710" width="9.140625" style="70"/>
    <col min="9711" max="9713" width="9.140625" style="70" customWidth="1"/>
    <col min="9714" max="9717" width="3.140625" style="70" customWidth="1"/>
    <col min="9718" max="9718" width="9.140625" style="70" customWidth="1"/>
    <col min="9719" max="9722" width="2.7109375" style="70" customWidth="1"/>
    <col min="9723" max="9723" width="61.7109375" style="70" customWidth="1"/>
    <col min="9724" max="9726" width="7.7109375" style="70" customWidth="1"/>
    <col min="9727" max="9727" width="29.7109375" style="70" customWidth="1"/>
    <col min="9728" max="9728" width="8.7109375" style="70" customWidth="1"/>
    <col min="9729" max="9729" width="31.7109375" style="70" customWidth="1"/>
    <col min="9730" max="9731" width="9.140625" style="70"/>
    <col min="9732" max="9732" width="9.140625" style="70" customWidth="1"/>
    <col min="9733" max="9966" width="9.140625" style="70"/>
    <col min="9967" max="9969" width="9.140625" style="70" customWidth="1"/>
    <col min="9970" max="9973" width="3.140625" style="70" customWidth="1"/>
    <col min="9974" max="9974" width="9.140625" style="70" customWidth="1"/>
    <col min="9975" max="9978" width="2.7109375" style="70" customWidth="1"/>
    <col min="9979" max="9979" width="61.7109375" style="70" customWidth="1"/>
    <col min="9980" max="9982" width="7.7109375" style="70" customWidth="1"/>
    <col min="9983" max="9983" width="29.7109375" style="70" customWidth="1"/>
    <col min="9984" max="9984" width="8.7109375" style="70" customWidth="1"/>
    <col min="9985" max="9985" width="31.7109375" style="70" customWidth="1"/>
    <col min="9986" max="9987" width="9.140625" style="70"/>
    <col min="9988" max="9988" width="9.140625" style="70" customWidth="1"/>
    <col min="9989" max="10222" width="9.140625" style="70"/>
    <col min="10223" max="10225" width="9.140625" style="70" customWidth="1"/>
    <col min="10226" max="10229" width="3.140625" style="70" customWidth="1"/>
    <col min="10230" max="10230" width="9.140625" style="70" customWidth="1"/>
    <col min="10231" max="10234" width="2.7109375" style="70" customWidth="1"/>
    <col min="10235" max="10235" width="61.7109375" style="70" customWidth="1"/>
    <col min="10236" max="10238" width="7.7109375" style="70" customWidth="1"/>
    <col min="10239" max="10239" width="29.7109375" style="70" customWidth="1"/>
    <col min="10240" max="10240" width="8.7109375" style="70" customWidth="1"/>
    <col min="10241" max="10241" width="31.7109375" style="70" customWidth="1"/>
    <col min="10242" max="10243" width="9.140625" style="70"/>
    <col min="10244" max="10244" width="9.140625" style="70" customWidth="1"/>
    <col min="10245" max="10478" width="9.140625" style="70"/>
    <col min="10479" max="10481" width="9.140625" style="70" customWidth="1"/>
    <col min="10482" max="10485" width="3.140625" style="70" customWidth="1"/>
    <col min="10486" max="10486" width="9.140625" style="70" customWidth="1"/>
    <col min="10487" max="10490" width="2.7109375" style="70" customWidth="1"/>
    <col min="10491" max="10491" width="61.7109375" style="70" customWidth="1"/>
    <col min="10492" max="10494" width="7.7109375" style="70" customWidth="1"/>
    <col min="10495" max="10495" width="29.7109375" style="70" customWidth="1"/>
    <col min="10496" max="10496" width="8.7109375" style="70" customWidth="1"/>
    <col min="10497" max="10497" width="31.7109375" style="70" customWidth="1"/>
    <col min="10498" max="10499" width="9.140625" style="70"/>
    <col min="10500" max="10500" width="9.140625" style="70" customWidth="1"/>
    <col min="10501" max="10734" width="9.140625" style="70"/>
    <col min="10735" max="10737" width="9.140625" style="70" customWidth="1"/>
    <col min="10738" max="10741" width="3.140625" style="70" customWidth="1"/>
    <col min="10742" max="10742" width="9.140625" style="70" customWidth="1"/>
    <col min="10743" max="10746" width="2.7109375" style="70" customWidth="1"/>
    <col min="10747" max="10747" width="61.7109375" style="70" customWidth="1"/>
    <col min="10748" max="10750" width="7.7109375" style="70" customWidth="1"/>
    <col min="10751" max="10751" width="29.7109375" style="70" customWidth="1"/>
    <col min="10752" max="10752" width="8.7109375" style="70" customWidth="1"/>
    <col min="10753" max="10753" width="31.7109375" style="70" customWidth="1"/>
    <col min="10754" max="10755" width="9.140625" style="70"/>
    <col min="10756" max="10756" width="9.140625" style="70" customWidth="1"/>
    <col min="10757" max="10990" width="9.140625" style="70"/>
    <col min="10991" max="10993" width="9.140625" style="70" customWidth="1"/>
    <col min="10994" max="10997" width="3.140625" style="70" customWidth="1"/>
    <col min="10998" max="10998" width="9.140625" style="70" customWidth="1"/>
    <col min="10999" max="11002" width="2.7109375" style="70" customWidth="1"/>
    <col min="11003" max="11003" width="61.7109375" style="70" customWidth="1"/>
    <col min="11004" max="11006" width="7.7109375" style="70" customWidth="1"/>
    <col min="11007" max="11007" width="29.7109375" style="70" customWidth="1"/>
    <col min="11008" max="11008" width="8.7109375" style="70" customWidth="1"/>
    <col min="11009" max="11009" width="31.7109375" style="70" customWidth="1"/>
    <col min="11010" max="11011" width="9.140625" style="70"/>
    <col min="11012" max="11012" width="9.140625" style="70" customWidth="1"/>
    <col min="11013" max="11246" width="9.140625" style="70"/>
    <col min="11247" max="11249" width="9.140625" style="70" customWidth="1"/>
    <col min="11250" max="11253" width="3.140625" style="70" customWidth="1"/>
    <col min="11254" max="11254" width="9.140625" style="70" customWidth="1"/>
    <col min="11255" max="11258" width="2.7109375" style="70" customWidth="1"/>
    <col min="11259" max="11259" width="61.7109375" style="70" customWidth="1"/>
    <col min="11260" max="11262" width="7.7109375" style="70" customWidth="1"/>
    <col min="11263" max="11263" width="29.7109375" style="70" customWidth="1"/>
    <col min="11264" max="11264" width="8.7109375" style="70" customWidth="1"/>
    <col min="11265" max="11265" width="31.7109375" style="70" customWidth="1"/>
    <col min="11266" max="11267" width="9.140625" style="70"/>
    <col min="11268" max="11268" width="9.140625" style="70" customWidth="1"/>
    <col min="11269" max="11502" width="9.140625" style="70"/>
    <col min="11503" max="11505" width="9.140625" style="70" customWidth="1"/>
    <col min="11506" max="11509" width="3.140625" style="70" customWidth="1"/>
    <col min="11510" max="11510" width="9.140625" style="70" customWidth="1"/>
    <col min="11511" max="11514" width="2.7109375" style="70" customWidth="1"/>
    <col min="11515" max="11515" width="61.7109375" style="70" customWidth="1"/>
    <col min="11516" max="11518" width="7.7109375" style="70" customWidth="1"/>
    <col min="11519" max="11519" width="29.7109375" style="70" customWidth="1"/>
    <col min="11520" max="11520" width="8.7109375" style="70" customWidth="1"/>
    <col min="11521" max="11521" width="31.7109375" style="70" customWidth="1"/>
    <col min="11522" max="11523" width="9.140625" style="70"/>
    <col min="11524" max="11524" width="9.140625" style="70" customWidth="1"/>
    <col min="11525" max="11758" width="9.140625" style="70"/>
    <col min="11759" max="11761" width="9.140625" style="70" customWidth="1"/>
    <col min="11762" max="11765" width="3.140625" style="70" customWidth="1"/>
    <col min="11766" max="11766" width="9.140625" style="70" customWidth="1"/>
    <col min="11767" max="11770" width="2.7109375" style="70" customWidth="1"/>
    <col min="11771" max="11771" width="61.7109375" style="70" customWidth="1"/>
    <col min="11772" max="11774" width="7.7109375" style="70" customWidth="1"/>
    <col min="11775" max="11775" width="29.7109375" style="70" customWidth="1"/>
    <col min="11776" max="11776" width="8.7109375" style="70" customWidth="1"/>
    <col min="11777" max="11777" width="31.7109375" style="70" customWidth="1"/>
    <col min="11778" max="11779" width="9.140625" style="70"/>
    <col min="11780" max="11780" width="9.140625" style="70" customWidth="1"/>
    <col min="11781" max="12014" width="9.140625" style="70"/>
    <col min="12015" max="12017" width="9.140625" style="70" customWidth="1"/>
    <col min="12018" max="12021" width="3.140625" style="70" customWidth="1"/>
    <col min="12022" max="12022" width="9.140625" style="70" customWidth="1"/>
    <col min="12023" max="12026" width="2.7109375" style="70" customWidth="1"/>
    <col min="12027" max="12027" width="61.7109375" style="70" customWidth="1"/>
    <col min="12028" max="12030" width="7.7109375" style="70" customWidth="1"/>
    <col min="12031" max="12031" width="29.7109375" style="70" customWidth="1"/>
    <col min="12032" max="12032" width="8.7109375" style="70" customWidth="1"/>
    <col min="12033" max="12033" width="31.7109375" style="70" customWidth="1"/>
    <col min="12034" max="12035" width="9.140625" style="70"/>
    <col min="12036" max="12036" width="9.140625" style="70" customWidth="1"/>
    <col min="12037" max="12270" width="9.140625" style="70"/>
    <col min="12271" max="12273" width="9.140625" style="70" customWidth="1"/>
    <col min="12274" max="12277" width="3.140625" style="70" customWidth="1"/>
    <col min="12278" max="12278" width="9.140625" style="70" customWidth="1"/>
    <col min="12279" max="12282" width="2.7109375" style="70" customWidth="1"/>
    <col min="12283" max="12283" width="61.7109375" style="70" customWidth="1"/>
    <col min="12284" max="12286" width="7.7109375" style="70" customWidth="1"/>
    <col min="12287" max="12287" width="29.7109375" style="70" customWidth="1"/>
    <col min="12288" max="12288" width="8.7109375" style="70" customWidth="1"/>
    <col min="12289" max="12289" width="31.7109375" style="70" customWidth="1"/>
    <col min="12290" max="12291" width="9.140625" style="70"/>
    <col min="12292" max="12292" width="9.140625" style="70" customWidth="1"/>
    <col min="12293" max="12526" width="9.140625" style="70"/>
    <col min="12527" max="12529" width="9.140625" style="70" customWidth="1"/>
    <col min="12530" max="12533" width="3.140625" style="70" customWidth="1"/>
    <col min="12534" max="12534" width="9.140625" style="70" customWidth="1"/>
    <col min="12535" max="12538" width="2.7109375" style="70" customWidth="1"/>
    <col min="12539" max="12539" width="61.7109375" style="70" customWidth="1"/>
    <col min="12540" max="12542" width="7.7109375" style="70" customWidth="1"/>
    <col min="12543" max="12543" width="29.7109375" style="70" customWidth="1"/>
    <col min="12544" max="12544" width="8.7109375" style="70" customWidth="1"/>
    <col min="12545" max="12545" width="31.7109375" style="70" customWidth="1"/>
    <col min="12546" max="12547" width="9.140625" style="70"/>
    <col min="12548" max="12548" width="9.140625" style="70" customWidth="1"/>
    <col min="12549" max="12782" width="9.140625" style="70"/>
    <col min="12783" max="12785" width="9.140625" style="70" customWidth="1"/>
    <col min="12786" max="12789" width="3.140625" style="70" customWidth="1"/>
    <col min="12790" max="12790" width="9.140625" style="70" customWidth="1"/>
    <col min="12791" max="12794" width="2.7109375" style="70" customWidth="1"/>
    <col min="12795" max="12795" width="61.7109375" style="70" customWidth="1"/>
    <col min="12796" max="12798" width="7.7109375" style="70" customWidth="1"/>
    <col min="12799" max="12799" width="29.7109375" style="70" customWidth="1"/>
    <col min="12800" max="12800" width="8.7109375" style="70" customWidth="1"/>
    <col min="12801" max="12801" width="31.7109375" style="70" customWidth="1"/>
    <col min="12802" max="12803" width="9.140625" style="70"/>
    <col min="12804" max="12804" width="9.140625" style="70" customWidth="1"/>
    <col min="12805" max="13038" width="9.140625" style="70"/>
    <col min="13039" max="13041" width="9.140625" style="70" customWidth="1"/>
    <col min="13042" max="13045" width="3.140625" style="70" customWidth="1"/>
    <col min="13046" max="13046" width="9.140625" style="70" customWidth="1"/>
    <col min="13047" max="13050" width="2.7109375" style="70" customWidth="1"/>
    <col min="13051" max="13051" width="61.7109375" style="70" customWidth="1"/>
    <col min="13052" max="13054" width="7.7109375" style="70" customWidth="1"/>
    <col min="13055" max="13055" width="29.7109375" style="70" customWidth="1"/>
    <col min="13056" max="13056" width="8.7109375" style="70" customWidth="1"/>
    <col min="13057" max="13057" width="31.7109375" style="70" customWidth="1"/>
    <col min="13058" max="13059" width="9.140625" style="70"/>
    <col min="13060" max="13060" width="9.140625" style="70" customWidth="1"/>
    <col min="13061" max="13294" width="9.140625" style="70"/>
    <col min="13295" max="13297" width="9.140625" style="70" customWidth="1"/>
    <col min="13298" max="13301" width="3.140625" style="70" customWidth="1"/>
    <col min="13302" max="13302" width="9.140625" style="70" customWidth="1"/>
    <col min="13303" max="13306" width="2.7109375" style="70" customWidth="1"/>
    <col min="13307" max="13307" width="61.7109375" style="70" customWidth="1"/>
    <col min="13308" max="13310" width="7.7109375" style="70" customWidth="1"/>
    <col min="13311" max="13311" width="29.7109375" style="70" customWidth="1"/>
    <col min="13312" max="13312" width="8.7109375" style="70" customWidth="1"/>
    <col min="13313" max="13313" width="31.7109375" style="70" customWidth="1"/>
    <col min="13314" max="13315" width="9.140625" style="70"/>
    <col min="13316" max="13316" width="9.140625" style="70" customWidth="1"/>
    <col min="13317" max="13550" width="9.140625" style="70"/>
    <col min="13551" max="13553" width="9.140625" style="70" customWidth="1"/>
    <col min="13554" max="13557" width="3.140625" style="70" customWidth="1"/>
    <col min="13558" max="13558" width="9.140625" style="70" customWidth="1"/>
    <col min="13559" max="13562" width="2.7109375" style="70" customWidth="1"/>
    <col min="13563" max="13563" width="61.7109375" style="70" customWidth="1"/>
    <col min="13564" max="13566" width="7.7109375" style="70" customWidth="1"/>
    <col min="13567" max="13567" width="29.7109375" style="70" customWidth="1"/>
    <col min="13568" max="13568" width="8.7109375" style="70" customWidth="1"/>
    <col min="13569" max="13569" width="31.7109375" style="70" customWidth="1"/>
    <col min="13570" max="13571" width="9.140625" style="70"/>
    <col min="13572" max="13572" width="9.140625" style="70" customWidth="1"/>
    <col min="13573" max="13806" width="9.140625" style="70"/>
    <col min="13807" max="13809" width="9.140625" style="70" customWidth="1"/>
    <col min="13810" max="13813" width="3.140625" style="70" customWidth="1"/>
    <col min="13814" max="13814" width="9.140625" style="70" customWidth="1"/>
    <col min="13815" max="13818" width="2.7109375" style="70" customWidth="1"/>
    <col min="13819" max="13819" width="61.7109375" style="70" customWidth="1"/>
    <col min="13820" max="13822" width="7.7109375" style="70" customWidth="1"/>
    <col min="13823" max="13823" width="29.7109375" style="70" customWidth="1"/>
    <col min="13824" max="13824" width="8.7109375" style="70" customWidth="1"/>
    <col min="13825" max="13825" width="31.7109375" style="70" customWidth="1"/>
    <col min="13826" max="13827" width="9.140625" style="70"/>
    <col min="13828" max="13828" width="9.140625" style="70" customWidth="1"/>
    <col min="13829" max="14062" width="9.140625" style="70"/>
    <col min="14063" max="14065" width="9.140625" style="70" customWidth="1"/>
    <col min="14066" max="14069" width="3.140625" style="70" customWidth="1"/>
    <col min="14070" max="14070" width="9.140625" style="70" customWidth="1"/>
    <col min="14071" max="14074" width="2.7109375" style="70" customWidth="1"/>
    <col min="14075" max="14075" width="61.7109375" style="70" customWidth="1"/>
    <col min="14076" max="14078" width="7.7109375" style="70" customWidth="1"/>
    <col min="14079" max="14079" width="29.7109375" style="70" customWidth="1"/>
    <col min="14080" max="14080" width="8.7109375" style="70" customWidth="1"/>
    <col min="14081" max="14081" width="31.7109375" style="70" customWidth="1"/>
    <col min="14082" max="14083" width="9.140625" style="70"/>
    <col min="14084" max="14084" width="9.140625" style="70" customWidth="1"/>
    <col min="14085" max="14318" width="9.140625" style="70"/>
    <col min="14319" max="14321" width="9.140625" style="70" customWidth="1"/>
    <col min="14322" max="14325" width="3.140625" style="70" customWidth="1"/>
    <col min="14326" max="14326" width="9.140625" style="70" customWidth="1"/>
    <col min="14327" max="14330" width="2.7109375" style="70" customWidth="1"/>
    <col min="14331" max="14331" width="61.7109375" style="70" customWidth="1"/>
    <col min="14332" max="14334" width="7.7109375" style="70" customWidth="1"/>
    <col min="14335" max="14335" width="29.7109375" style="70" customWidth="1"/>
    <col min="14336" max="14336" width="8.7109375" style="70" customWidth="1"/>
    <col min="14337" max="14337" width="31.7109375" style="70" customWidth="1"/>
    <col min="14338" max="14339" width="9.140625" style="70"/>
    <col min="14340" max="14340" width="9.140625" style="70" customWidth="1"/>
    <col min="14341" max="14574" width="9.140625" style="70"/>
    <col min="14575" max="14577" width="9.140625" style="70" customWidth="1"/>
    <col min="14578" max="14581" width="3.140625" style="70" customWidth="1"/>
    <col min="14582" max="14582" width="9.140625" style="70" customWidth="1"/>
    <col min="14583" max="14586" width="2.7109375" style="70" customWidth="1"/>
    <col min="14587" max="14587" width="61.7109375" style="70" customWidth="1"/>
    <col min="14588" max="14590" width="7.7109375" style="70" customWidth="1"/>
    <col min="14591" max="14591" width="29.7109375" style="70" customWidth="1"/>
    <col min="14592" max="14592" width="8.7109375" style="70" customWidth="1"/>
    <col min="14593" max="14593" width="31.7109375" style="70" customWidth="1"/>
    <col min="14594" max="14595" width="9.140625" style="70"/>
    <col min="14596" max="14596" width="9.140625" style="70" customWidth="1"/>
    <col min="14597" max="14830" width="9.140625" style="70"/>
    <col min="14831" max="14833" width="9.140625" style="70" customWidth="1"/>
    <col min="14834" max="14837" width="3.140625" style="70" customWidth="1"/>
    <col min="14838" max="14838" width="9.140625" style="70" customWidth="1"/>
    <col min="14839" max="14842" width="2.7109375" style="70" customWidth="1"/>
    <col min="14843" max="14843" width="61.7109375" style="70" customWidth="1"/>
    <col min="14844" max="14846" width="7.7109375" style="70" customWidth="1"/>
    <col min="14847" max="14847" width="29.7109375" style="70" customWidth="1"/>
    <col min="14848" max="14848" width="8.7109375" style="70" customWidth="1"/>
    <col min="14849" max="14849" width="31.7109375" style="70" customWidth="1"/>
    <col min="14850" max="14851" width="9.140625" style="70"/>
    <col min="14852" max="14852" width="9.140625" style="70" customWidth="1"/>
    <col min="14853" max="15086" width="9.140625" style="70"/>
    <col min="15087" max="15089" width="9.140625" style="70" customWidth="1"/>
    <col min="15090" max="15093" width="3.140625" style="70" customWidth="1"/>
    <col min="15094" max="15094" width="9.140625" style="70" customWidth="1"/>
    <col min="15095" max="15098" width="2.7109375" style="70" customWidth="1"/>
    <col min="15099" max="15099" width="61.7109375" style="70" customWidth="1"/>
    <col min="15100" max="15102" width="7.7109375" style="70" customWidth="1"/>
    <col min="15103" max="15103" width="29.7109375" style="70" customWidth="1"/>
    <col min="15104" max="15104" width="8.7109375" style="70" customWidth="1"/>
    <col min="15105" max="15105" width="31.7109375" style="70" customWidth="1"/>
    <col min="15106" max="15107" width="9.140625" style="70"/>
    <col min="15108" max="15108" width="9.140625" style="70" customWidth="1"/>
    <col min="15109" max="15342" width="9.140625" style="70"/>
    <col min="15343" max="15345" width="9.140625" style="70" customWidth="1"/>
    <col min="15346" max="15349" width="3.140625" style="70" customWidth="1"/>
    <col min="15350" max="15350" width="9.140625" style="70" customWidth="1"/>
    <col min="15351" max="15354" width="2.7109375" style="70" customWidth="1"/>
    <col min="15355" max="15355" width="61.7109375" style="70" customWidth="1"/>
    <col min="15356" max="15358" width="7.7109375" style="70" customWidth="1"/>
    <col min="15359" max="15359" width="29.7109375" style="70" customWidth="1"/>
    <col min="15360" max="15360" width="8.7109375" style="70" customWidth="1"/>
    <col min="15361" max="15361" width="31.7109375" style="70" customWidth="1"/>
    <col min="15362" max="15363" width="9.140625" style="70"/>
    <col min="15364" max="15364" width="9.140625" style="70" customWidth="1"/>
    <col min="15365" max="15598" width="9.140625" style="70"/>
    <col min="15599" max="15601" width="9.140625" style="70" customWidth="1"/>
    <col min="15602" max="15605" width="3.140625" style="70" customWidth="1"/>
    <col min="15606" max="15606" width="9.140625" style="70" customWidth="1"/>
    <col min="15607" max="15610" width="2.7109375" style="70" customWidth="1"/>
    <col min="15611" max="15611" width="61.7109375" style="70" customWidth="1"/>
    <col min="15612" max="15614" width="7.7109375" style="70" customWidth="1"/>
    <col min="15615" max="15615" width="29.7109375" style="70" customWidth="1"/>
    <col min="15616" max="15616" width="8.7109375" style="70" customWidth="1"/>
    <col min="15617" max="15617" width="31.7109375" style="70" customWidth="1"/>
    <col min="15618" max="15619" width="9.140625" style="70"/>
    <col min="15620" max="15620" width="9.140625" style="70" customWidth="1"/>
    <col min="15621" max="15854" width="9.140625" style="70"/>
    <col min="15855" max="15857" width="9.140625" style="70" customWidth="1"/>
    <col min="15858" max="15861" width="3.140625" style="70" customWidth="1"/>
    <col min="15862" max="15862" width="9.140625" style="70" customWidth="1"/>
    <col min="15863" max="15866" width="2.7109375" style="70" customWidth="1"/>
    <col min="15867" max="15867" width="61.7109375" style="70" customWidth="1"/>
    <col min="15868" max="15870" width="7.7109375" style="70" customWidth="1"/>
    <col min="15871" max="15871" width="29.7109375" style="70" customWidth="1"/>
    <col min="15872" max="15872" width="8.7109375" style="70" customWidth="1"/>
    <col min="15873" max="15873" width="31.7109375" style="70" customWidth="1"/>
    <col min="15874" max="15875" width="9.140625" style="70"/>
    <col min="15876" max="15876" width="9.140625" style="70" customWidth="1"/>
    <col min="15877" max="16110" width="9.140625" style="70"/>
    <col min="16111" max="16113" width="9.140625" style="70" customWidth="1"/>
    <col min="16114" max="16117" width="3.140625" style="70" customWidth="1"/>
    <col min="16118" max="16118" width="9.140625" style="70" customWidth="1"/>
    <col min="16119" max="16122" width="2.7109375" style="70" customWidth="1"/>
    <col min="16123" max="16123" width="61.7109375" style="70" customWidth="1"/>
    <col min="16124" max="16126" width="7.7109375" style="70" customWidth="1"/>
    <col min="16127" max="16127" width="29.7109375" style="70" customWidth="1"/>
    <col min="16128" max="16128" width="8.7109375" style="70" customWidth="1"/>
    <col min="16129" max="16129" width="31.7109375" style="70" customWidth="1"/>
    <col min="16130" max="16131" width="9.140625" style="70"/>
    <col min="16132" max="16132" width="9.140625" style="70" customWidth="1"/>
    <col min="16133" max="16384" width="9.140625" style="70"/>
  </cols>
  <sheetData>
    <row r="1" spans="1:24" ht="15.75" x14ac:dyDescent="0.2">
      <c r="A1" s="95"/>
      <c r="D1" s="125" t="s">
        <v>369</v>
      </c>
    </row>
    <row r="2" spans="1:24" ht="16.5" thickBot="1" x14ac:dyDescent="0.3">
      <c r="D2" s="20"/>
    </row>
    <row r="3" spans="1:24" ht="19.5" customHeight="1" thickBot="1" x14ac:dyDescent="0.25">
      <c r="D3" s="32"/>
      <c r="E3" s="31"/>
      <c r="F3" s="31"/>
      <c r="G3" s="31"/>
      <c r="H3" s="119"/>
      <c r="I3" s="101"/>
      <c r="J3" s="230" t="s">
        <v>11</v>
      </c>
      <c r="K3" s="231"/>
      <c r="L3" s="231"/>
      <c r="M3" s="231"/>
      <c r="N3" s="232"/>
      <c r="O3" s="219"/>
      <c r="P3" s="220"/>
      <c r="Q3" s="220"/>
      <c r="R3" s="220"/>
      <c r="S3" s="220"/>
      <c r="T3" s="220"/>
      <c r="U3" s="220"/>
      <c r="V3" s="220"/>
      <c r="W3" s="220"/>
      <c r="X3" s="221"/>
    </row>
    <row r="4" spans="1:24" ht="80.25" customHeight="1" thickBot="1" x14ac:dyDescent="0.25">
      <c r="A4" s="57" t="s">
        <v>15</v>
      </c>
      <c r="B4" s="55" t="s">
        <v>20</v>
      </c>
      <c r="C4" s="57" t="s">
        <v>8</v>
      </c>
      <c r="D4" s="222" t="s">
        <v>553</v>
      </c>
      <c r="E4" s="223"/>
      <c r="F4" s="223"/>
      <c r="G4" s="223"/>
      <c r="H4" s="224"/>
      <c r="I4" s="120" t="s">
        <v>370</v>
      </c>
      <c r="J4" s="128" t="s">
        <v>14</v>
      </c>
      <c r="K4" s="129" t="s">
        <v>158</v>
      </c>
      <c r="L4" s="129" t="s">
        <v>159</v>
      </c>
      <c r="M4" s="130" t="s">
        <v>2</v>
      </c>
      <c r="N4" s="131" t="s">
        <v>12</v>
      </c>
      <c r="O4" s="132" t="s">
        <v>371</v>
      </c>
      <c r="P4" s="128" t="s">
        <v>372</v>
      </c>
      <c r="Q4" s="130" t="s">
        <v>9</v>
      </c>
      <c r="R4" s="128" t="s">
        <v>16</v>
      </c>
      <c r="S4" s="128" t="s">
        <v>17</v>
      </c>
      <c r="T4" s="128" t="s">
        <v>13</v>
      </c>
      <c r="U4" s="128" t="s">
        <v>5</v>
      </c>
      <c r="V4" s="128" t="s">
        <v>6</v>
      </c>
      <c r="W4" s="128" t="s">
        <v>7</v>
      </c>
      <c r="X4" s="133" t="s">
        <v>10</v>
      </c>
    </row>
    <row r="5" spans="1:24" ht="35.25" customHeight="1" thickBot="1" x14ac:dyDescent="0.25">
      <c r="D5" s="225" t="s">
        <v>373</v>
      </c>
      <c r="E5" s="226"/>
      <c r="F5" s="226"/>
      <c r="G5" s="226"/>
      <c r="H5" s="227"/>
      <c r="I5" s="102"/>
      <c r="J5" s="134"/>
      <c r="K5" s="134"/>
      <c r="L5" s="134"/>
      <c r="M5" s="42"/>
      <c r="N5" s="41"/>
      <c r="O5" s="39"/>
      <c r="P5" s="42"/>
      <c r="Q5" s="42"/>
      <c r="R5" s="42"/>
      <c r="S5" s="42"/>
      <c r="T5" s="42"/>
      <c r="U5" s="42"/>
      <c r="V5" s="42"/>
      <c r="W5" s="42"/>
      <c r="X5" s="41"/>
    </row>
    <row r="6" spans="1:24" ht="60.6" customHeight="1" x14ac:dyDescent="0.2">
      <c r="A6" s="47" t="str">
        <f>MID(E6,FIND("(Q",E6)+1,6)</f>
        <v>Q8d.01</v>
      </c>
      <c r="B6" s="56" t="s">
        <v>87</v>
      </c>
      <c r="C6" s="48"/>
      <c r="D6" s="65"/>
      <c r="E6" s="204" t="s">
        <v>494</v>
      </c>
      <c r="F6" s="204"/>
      <c r="G6" s="204"/>
      <c r="H6" s="204"/>
      <c r="I6" s="103" t="s">
        <v>604</v>
      </c>
      <c r="J6" s="97" t="s">
        <v>0</v>
      </c>
      <c r="K6" s="135"/>
      <c r="L6" s="135"/>
      <c r="M6" s="78" t="str">
        <f>IF(AND(J6="",K6=""),"",IF(K6="",J6,K6))</f>
        <v/>
      </c>
      <c r="N6" s="80"/>
      <c r="O6" s="74"/>
      <c r="P6" s="74"/>
      <c r="Q6" s="54" t="str">
        <f>IF(O6="","",O6)</f>
        <v/>
      </c>
      <c r="R6" s="54"/>
      <c r="S6" s="74"/>
      <c r="T6" s="74"/>
      <c r="U6" s="54"/>
      <c r="V6" s="74"/>
      <c r="W6" s="54"/>
      <c r="X6" s="79" t="str">
        <f>IF(AND(S6="",Q6=""),"",IF(S6="",Q6,S6))</f>
        <v/>
      </c>
    </row>
    <row r="7" spans="1:24" ht="111.6" customHeight="1" x14ac:dyDescent="0.2">
      <c r="A7" s="47" t="str">
        <f>MID(E7,FIND("(Q",E7)+1,6)</f>
        <v>Q8d.02</v>
      </c>
      <c r="B7" s="56" t="s">
        <v>87</v>
      </c>
      <c r="C7" s="49"/>
      <c r="D7" s="66"/>
      <c r="E7" s="204" t="s">
        <v>495</v>
      </c>
      <c r="F7" s="204"/>
      <c r="G7" s="204"/>
      <c r="H7" s="204"/>
      <c r="I7" s="104" t="s">
        <v>492</v>
      </c>
      <c r="J7" s="97" t="s">
        <v>0</v>
      </c>
      <c r="K7" s="135"/>
      <c r="L7" s="135"/>
      <c r="M7" s="78" t="str">
        <f t="shared" ref="M7:M8" si="0">IF(AND(J7="",K7=""),"",IF(K7="",J7,K7))</f>
        <v/>
      </c>
      <c r="N7" s="80"/>
      <c r="O7" s="74"/>
      <c r="P7" s="74"/>
      <c r="Q7" s="54" t="str">
        <f t="shared" ref="Q7:Q8" si="1">IF(O7="","",O7)</f>
        <v/>
      </c>
      <c r="R7" s="54"/>
      <c r="S7" s="74"/>
      <c r="T7" s="74"/>
      <c r="U7" s="54"/>
      <c r="V7" s="74"/>
      <c r="W7" s="54"/>
      <c r="X7" s="79" t="str">
        <f t="shared" ref="X7:X8" si="2">IF(AND(S7="",Q7=""),"",IF(S7="",Q7,S7))</f>
        <v/>
      </c>
    </row>
    <row r="8" spans="1:24" ht="35.25" customHeight="1" x14ac:dyDescent="0.2">
      <c r="A8" s="47" t="str">
        <f>MID(E8,FIND("(Q",E8)+1,6)</f>
        <v>Q8d.03</v>
      </c>
      <c r="B8" s="56" t="s">
        <v>87</v>
      </c>
      <c r="C8" s="49"/>
      <c r="D8" s="66"/>
      <c r="E8" s="204" t="s">
        <v>638</v>
      </c>
      <c r="F8" s="204"/>
      <c r="G8" s="204"/>
      <c r="H8" s="204"/>
      <c r="I8" s="122"/>
      <c r="J8" s="97" t="s">
        <v>0</v>
      </c>
      <c r="K8" s="135"/>
      <c r="L8" s="135"/>
      <c r="M8" s="78" t="str">
        <f t="shared" si="0"/>
        <v/>
      </c>
      <c r="N8" s="80"/>
      <c r="O8" s="74"/>
      <c r="P8" s="74"/>
      <c r="Q8" s="54" t="str">
        <f t="shared" si="1"/>
        <v/>
      </c>
      <c r="R8" s="54"/>
      <c r="S8" s="74"/>
      <c r="T8" s="74"/>
      <c r="U8" s="54"/>
      <c r="V8" s="74"/>
      <c r="W8" s="54"/>
      <c r="X8" s="79" t="str">
        <f t="shared" si="2"/>
        <v/>
      </c>
    </row>
    <row r="9" spans="1:24" ht="74.45" customHeight="1" x14ac:dyDescent="0.2">
      <c r="D9" s="201" t="s">
        <v>496</v>
      </c>
      <c r="E9" s="228"/>
      <c r="F9" s="228"/>
      <c r="G9" s="228"/>
      <c r="H9" s="229"/>
      <c r="I9" s="107" t="s">
        <v>616</v>
      </c>
      <c r="J9" s="97"/>
      <c r="K9" s="97"/>
      <c r="L9" s="97"/>
      <c r="M9" s="69"/>
      <c r="N9" s="36"/>
      <c r="O9" s="30"/>
      <c r="P9" s="73"/>
      <c r="Q9" s="73"/>
      <c r="R9" s="73"/>
      <c r="S9" s="73"/>
      <c r="T9" s="73"/>
      <c r="U9" s="37"/>
      <c r="V9" s="38"/>
      <c r="W9" s="38"/>
      <c r="X9" s="35"/>
    </row>
    <row r="10" spans="1:24" ht="120.75" customHeight="1" x14ac:dyDescent="0.2">
      <c r="D10" s="51" t="s">
        <v>0</v>
      </c>
      <c r="E10" s="204" t="s">
        <v>497</v>
      </c>
      <c r="F10" s="204"/>
      <c r="G10" s="204"/>
      <c r="H10" s="205"/>
      <c r="I10" s="153" t="s">
        <v>483</v>
      </c>
      <c r="J10" s="136"/>
      <c r="K10" s="136"/>
      <c r="L10" s="136"/>
      <c r="M10" s="40"/>
      <c r="N10" s="36"/>
      <c r="O10" s="27"/>
      <c r="P10" s="26"/>
      <c r="Q10" s="26"/>
      <c r="R10" s="26"/>
      <c r="S10" s="26"/>
      <c r="T10" s="26"/>
      <c r="U10" s="43"/>
      <c r="V10" s="38"/>
      <c r="W10" s="38"/>
      <c r="X10" s="35"/>
    </row>
    <row r="11" spans="1:24" ht="27.75" customHeight="1" x14ac:dyDescent="0.2">
      <c r="A11" s="53" t="str">
        <f>MID(E$10,FIND("(Q",E$10)+1,7)&amp;"_1"</f>
        <v>Q8d.1.1_1</v>
      </c>
      <c r="B11" s="49" t="s">
        <v>21</v>
      </c>
      <c r="C11" s="86" t="s">
        <v>25</v>
      </c>
      <c r="D11" s="62"/>
      <c r="E11" s="67" t="s">
        <v>0</v>
      </c>
      <c r="F11" s="67" t="s">
        <v>498</v>
      </c>
      <c r="G11" s="67"/>
      <c r="H11" s="169"/>
      <c r="I11" s="215"/>
      <c r="J11" s="97" t="e">
        <v>#N/A</v>
      </c>
      <c r="K11" s="135"/>
      <c r="L11" s="135"/>
      <c r="M11" s="78" t="e">
        <f t="shared" ref="M11:M26" si="3">IF(AND(J11="",K11=""),"",IF(K11="",J11,K11))</f>
        <v>#N/A</v>
      </c>
      <c r="N11" s="80"/>
      <c r="O11" s="74"/>
      <c r="P11" s="74"/>
      <c r="Q11" s="54" t="str">
        <f t="shared" ref="Q11:Q26" si="4">IF(O11="","",O11)</f>
        <v/>
      </c>
      <c r="R11" s="54"/>
      <c r="S11" s="74"/>
      <c r="T11" s="74"/>
      <c r="U11" s="54"/>
      <c r="V11" s="74"/>
      <c r="W11" s="54"/>
      <c r="X11" s="79" t="str">
        <f t="shared" ref="X11:X26" si="5">IF(AND(S11="",Q11=""),"",IF(S11="",Q11,S11))</f>
        <v/>
      </c>
    </row>
    <row r="12" spans="1:24" ht="27.75" customHeight="1" x14ac:dyDescent="0.2">
      <c r="A12" s="53" t="str">
        <f>MID(E$10,FIND("(Q",E$10)+1,7)&amp;"_2"</f>
        <v>Q8d.1.1_2</v>
      </c>
      <c r="B12" s="49" t="s">
        <v>21</v>
      </c>
      <c r="C12" s="86" t="s">
        <v>27</v>
      </c>
      <c r="D12" s="51"/>
      <c r="E12" s="67" t="s">
        <v>0</v>
      </c>
      <c r="F12" s="67" t="s">
        <v>499</v>
      </c>
      <c r="G12" s="67"/>
      <c r="H12" s="98"/>
      <c r="I12" s="215"/>
      <c r="J12" s="97" t="e">
        <v>#N/A</v>
      </c>
      <c r="K12" s="135"/>
      <c r="L12" s="135"/>
      <c r="M12" s="78" t="e">
        <f t="shared" si="3"/>
        <v>#N/A</v>
      </c>
      <c r="N12" s="80"/>
      <c r="O12" s="74"/>
      <c r="P12" s="74"/>
      <c r="Q12" s="54" t="str">
        <f t="shared" si="4"/>
        <v/>
      </c>
      <c r="R12" s="54"/>
      <c r="S12" s="74"/>
      <c r="T12" s="74"/>
      <c r="U12" s="54"/>
      <c r="V12" s="74"/>
      <c r="W12" s="54"/>
      <c r="X12" s="79" t="str">
        <f t="shared" si="5"/>
        <v/>
      </c>
    </row>
    <row r="13" spans="1:24" ht="27.75" customHeight="1" x14ac:dyDescent="0.2">
      <c r="A13" s="53" t="str">
        <f>MID(E$10,FIND("(Q",E$10)+1,7)&amp;"_3"</f>
        <v>Q8d.1.1_3</v>
      </c>
      <c r="B13" s="49" t="s">
        <v>21</v>
      </c>
      <c r="C13" s="86" t="s">
        <v>31</v>
      </c>
      <c r="D13" s="51"/>
      <c r="E13" s="67"/>
      <c r="F13" s="67" t="s">
        <v>500</v>
      </c>
      <c r="G13" s="67"/>
      <c r="H13" s="98"/>
      <c r="I13" s="215"/>
      <c r="J13" s="97" t="e">
        <v>#N/A</v>
      </c>
      <c r="K13" s="135"/>
      <c r="L13" s="135"/>
      <c r="M13" s="78" t="e">
        <f t="shared" si="3"/>
        <v>#N/A</v>
      </c>
      <c r="N13" s="80"/>
      <c r="O13" s="74"/>
      <c r="P13" s="74"/>
      <c r="Q13" s="54" t="str">
        <f t="shared" si="4"/>
        <v/>
      </c>
      <c r="R13" s="54"/>
      <c r="S13" s="74"/>
      <c r="T13" s="74"/>
      <c r="U13" s="54"/>
      <c r="V13" s="74"/>
      <c r="W13" s="54"/>
      <c r="X13" s="79" t="str">
        <f t="shared" si="5"/>
        <v/>
      </c>
    </row>
    <row r="14" spans="1:24" ht="27.75" customHeight="1" x14ac:dyDescent="0.2">
      <c r="A14" s="53" t="str">
        <f>MID(E$10,FIND("(Q",E$10)+1,7)&amp;"_4"</f>
        <v>Q8d.1.1_4</v>
      </c>
      <c r="B14" s="49" t="s">
        <v>22</v>
      </c>
      <c r="C14" s="67"/>
      <c r="D14" s="51"/>
      <c r="E14" s="67"/>
      <c r="F14" s="67" t="s">
        <v>501</v>
      </c>
      <c r="G14" s="67"/>
      <c r="H14" s="98"/>
      <c r="I14" s="215"/>
      <c r="J14" s="97" t="s">
        <v>0</v>
      </c>
      <c r="K14" s="135"/>
      <c r="L14" s="135"/>
      <c r="M14" s="78" t="str">
        <f t="shared" si="3"/>
        <v/>
      </c>
      <c r="N14" s="80"/>
      <c r="O14" s="74"/>
      <c r="P14" s="74"/>
      <c r="Q14" s="54" t="str">
        <f t="shared" si="4"/>
        <v/>
      </c>
      <c r="R14" s="54"/>
      <c r="S14" s="74"/>
      <c r="T14" s="74"/>
      <c r="U14" s="54"/>
      <c r="V14" s="74"/>
      <c r="W14" s="54"/>
      <c r="X14" s="79" t="str">
        <f t="shared" si="5"/>
        <v/>
      </c>
    </row>
    <row r="15" spans="1:24" ht="27.75" customHeight="1" x14ac:dyDescent="0.2">
      <c r="A15" s="53" t="str">
        <f>MID(E$10,FIND("(Q",E$10)+1,7)&amp;"_5"</f>
        <v>Q8d.1.1_5</v>
      </c>
      <c r="B15" s="49" t="s">
        <v>22</v>
      </c>
      <c r="C15" s="67"/>
      <c r="D15" s="51"/>
      <c r="E15" s="67" t="s">
        <v>0</v>
      </c>
      <c r="F15" s="67" t="s">
        <v>502</v>
      </c>
      <c r="G15" s="67"/>
      <c r="H15" s="98"/>
      <c r="I15" s="215"/>
      <c r="J15" s="97" t="s">
        <v>0</v>
      </c>
      <c r="K15" s="135"/>
      <c r="L15" s="135"/>
      <c r="M15" s="78" t="str">
        <f t="shared" si="3"/>
        <v/>
      </c>
      <c r="N15" s="80"/>
      <c r="O15" s="74"/>
      <c r="P15" s="74"/>
      <c r="Q15" s="54" t="str">
        <f t="shared" si="4"/>
        <v/>
      </c>
      <c r="R15" s="54"/>
      <c r="S15" s="74"/>
      <c r="T15" s="74"/>
      <c r="U15" s="54"/>
      <c r="V15" s="74"/>
      <c r="W15" s="54"/>
      <c r="X15" s="79" t="str">
        <f t="shared" si="5"/>
        <v/>
      </c>
    </row>
    <row r="16" spans="1:24" ht="51" customHeight="1" x14ac:dyDescent="0.2">
      <c r="A16" s="53" t="str">
        <f>MID(E$10,FIND("(Q",E$10)+1,7)&amp;"_6"</f>
        <v>Q8d.1.1_6</v>
      </c>
      <c r="B16" s="49" t="s">
        <v>22</v>
      </c>
      <c r="C16" s="67"/>
      <c r="D16" s="63"/>
      <c r="E16" s="67" t="s">
        <v>0</v>
      </c>
      <c r="F16" s="211" t="s">
        <v>503</v>
      </c>
      <c r="G16" s="211"/>
      <c r="H16" s="212"/>
      <c r="I16" s="215"/>
      <c r="J16" s="97" t="s">
        <v>0</v>
      </c>
      <c r="K16" s="135"/>
      <c r="L16" s="135"/>
      <c r="M16" s="78" t="str">
        <f t="shared" si="3"/>
        <v/>
      </c>
      <c r="N16" s="80"/>
      <c r="O16" s="74"/>
      <c r="P16" s="74"/>
      <c r="Q16" s="54" t="str">
        <f t="shared" si="4"/>
        <v/>
      </c>
      <c r="R16" s="54"/>
      <c r="S16" s="74"/>
      <c r="T16" s="74"/>
      <c r="U16" s="54"/>
      <c r="V16" s="74"/>
      <c r="W16" s="54"/>
      <c r="X16" s="79" t="str">
        <f t="shared" si="5"/>
        <v/>
      </c>
    </row>
    <row r="17" spans="1:26" ht="27.75" customHeight="1" x14ac:dyDescent="0.2">
      <c r="A17" s="53" t="str">
        <f>MID(E$10,FIND("(Q",E$10)+1,7)&amp;"_7"</f>
        <v>Q8d.1.1_7</v>
      </c>
      <c r="B17" s="49" t="s">
        <v>21</v>
      </c>
      <c r="C17" s="86" t="s">
        <v>32</v>
      </c>
      <c r="D17" s="63"/>
      <c r="E17" s="67" t="s">
        <v>0</v>
      </c>
      <c r="F17" s="211" t="s">
        <v>504</v>
      </c>
      <c r="G17" s="211"/>
      <c r="H17" s="212"/>
      <c r="I17" s="215"/>
      <c r="J17" s="97" t="e">
        <v>#N/A</v>
      </c>
      <c r="K17" s="135"/>
      <c r="L17" s="135"/>
      <c r="M17" s="78" t="e">
        <f t="shared" si="3"/>
        <v>#N/A</v>
      </c>
      <c r="N17" s="80"/>
      <c r="O17" s="74"/>
      <c r="P17" s="74"/>
      <c r="Q17" s="54" t="str">
        <f t="shared" si="4"/>
        <v/>
      </c>
      <c r="R17" s="54"/>
      <c r="S17" s="74"/>
      <c r="T17" s="74"/>
      <c r="U17" s="54"/>
      <c r="V17" s="74"/>
      <c r="W17" s="54"/>
      <c r="X17" s="79" t="str">
        <f t="shared" si="5"/>
        <v/>
      </c>
    </row>
    <row r="18" spans="1:26" ht="27.75" customHeight="1" x14ac:dyDescent="0.2">
      <c r="A18" s="53" t="str">
        <f>MID(E$10,FIND("(Q",E$10)+1,7)&amp;"_8"</f>
        <v>Q8d.1.1_8</v>
      </c>
      <c r="B18" s="49" t="s">
        <v>21</v>
      </c>
      <c r="C18" s="86" t="s">
        <v>28</v>
      </c>
      <c r="D18" s="63"/>
      <c r="E18" s="67"/>
      <c r="F18" s="67" t="s">
        <v>505</v>
      </c>
      <c r="G18" s="166"/>
      <c r="H18" s="169"/>
      <c r="I18" s="215"/>
      <c r="J18" s="97" t="e">
        <v>#N/A</v>
      </c>
      <c r="K18" s="135"/>
      <c r="L18" s="135"/>
      <c r="M18" s="78" t="e">
        <f t="shared" si="3"/>
        <v>#N/A</v>
      </c>
      <c r="N18" s="80"/>
      <c r="O18" s="74"/>
      <c r="P18" s="74"/>
      <c r="Q18" s="54" t="str">
        <f t="shared" si="4"/>
        <v/>
      </c>
      <c r="R18" s="54"/>
      <c r="S18" s="74"/>
      <c r="T18" s="74"/>
      <c r="U18" s="54"/>
      <c r="V18" s="74"/>
      <c r="W18" s="54"/>
      <c r="X18" s="79" t="str">
        <f t="shared" si="5"/>
        <v/>
      </c>
    </row>
    <row r="19" spans="1:26" ht="27.75" customHeight="1" x14ac:dyDescent="0.2">
      <c r="A19" s="53" t="str">
        <f>MID(E$10,FIND("(Q",E$10)+1,7)&amp;"_9"</f>
        <v>Q8d.1.1_9</v>
      </c>
      <c r="B19" s="49" t="s">
        <v>21</v>
      </c>
      <c r="C19" s="86" t="s">
        <v>26</v>
      </c>
      <c r="D19" s="63"/>
      <c r="E19" s="67" t="s">
        <v>0</v>
      </c>
      <c r="F19" s="67" t="s">
        <v>506</v>
      </c>
      <c r="G19" s="67"/>
      <c r="H19" s="167"/>
      <c r="I19" s="215"/>
      <c r="J19" s="97" t="e">
        <v>#N/A</v>
      </c>
      <c r="K19" s="135"/>
      <c r="L19" s="135"/>
      <c r="M19" s="78" t="e">
        <f t="shared" si="3"/>
        <v>#N/A</v>
      </c>
      <c r="N19" s="80"/>
      <c r="O19" s="74"/>
      <c r="P19" s="74"/>
      <c r="Q19" s="54" t="str">
        <f t="shared" si="4"/>
        <v/>
      </c>
      <c r="R19" s="54"/>
      <c r="S19" s="74"/>
      <c r="T19" s="74"/>
      <c r="U19" s="54"/>
      <c r="V19" s="74"/>
      <c r="W19" s="54"/>
      <c r="X19" s="79" t="str">
        <f t="shared" si="5"/>
        <v/>
      </c>
    </row>
    <row r="20" spans="1:26" ht="27.75" customHeight="1" x14ac:dyDescent="0.2">
      <c r="A20" s="53" t="str">
        <f>MID(E$10,FIND("(Q",E$10)+1,7)&amp;"_10"</f>
        <v>Q8d.1.1_10</v>
      </c>
      <c r="B20" s="49" t="s">
        <v>21</v>
      </c>
      <c r="C20" s="86" t="s">
        <v>29</v>
      </c>
      <c r="D20" s="51"/>
      <c r="E20" s="67"/>
      <c r="F20" s="67" t="s">
        <v>507</v>
      </c>
      <c r="G20" s="67"/>
      <c r="H20" s="98"/>
      <c r="I20" s="215"/>
      <c r="J20" s="97" t="e">
        <v>#N/A</v>
      </c>
      <c r="K20" s="135"/>
      <c r="L20" s="135"/>
      <c r="M20" s="78" t="e">
        <f t="shared" si="3"/>
        <v>#N/A</v>
      </c>
      <c r="N20" s="80"/>
      <c r="O20" s="74"/>
      <c r="P20" s="74"/>
      <c r="Q20" s="54" t="str">
        <f t="shared" si="4"/>
        <v/>
      </c>
      <c r="R20" s="54"/>
      <c r="S20" s="74"/>
      <c r="T20" s="74"/>
      <c r="U20" s="54"/>
      <c r="V20" s="74"/>
      <c r="W20" s="54"/>
      <c r="X20" s="79" t="str">
        <f t="shared" si="5"/>
        <v/>
      </c>
    </row>
    <row r="21" spans="1:26" ht="27.75" customHeight="1" x14ac:dyDescent="0.2">
      <c r="A21" s="53" t="str">
        <f>MID(E$10,FIND("(Q",E$10)+1,7)&amp;"_11"</f>
        <v>Q8d.1.1_11</v>
      </c>
      <c r="B21" s="49" t="s">
        <v>21</v>
      </c>
      <c r="C21" s="86" t="s">
        <v>30</v>
      </c>
      <c r="D21" s="51"/>
      <c r="E21" s="67" t="s">
        <v>0</v>
      </c>
      <c r="F21" s="67" t="s">
        <v>508</v>
      </c>
      <c r="G21" s="67"/>
      <c r="H21" s="98"/>
      <c r="I21" s="215"/>
      <c r="J21" s="97" t="e">
        <v>#N/A</v>
      </c>
      <c r="K21" s="135"/>
      <c r="L21" s="135"/>
      <c r="M21" s="78" t="e">
        <f t="shared" si="3"/>
        <v>#N/A</v>
      </c>
      <c r="N21" s="80"/>
      <c r="O21" s="74"/>
      <c r="P21" s="74"/>
      <c r="Q21" s="54" t="str">
        <f t="shared" si="4"/>
        <v/>
      </c>
      <c r="R21" s="54"/>
      <c r="S21" s="74"/>
      <c r="T21" s="74"/>
      <c r="U21" s="54"/>
      <c r="V21" s="74"/>
      <c r="W21" s="54"/>
      <c r="X21" s="79" t="str">
        <f t="shared" si="5"/>
        <v/>
      </c>
    </row>
    <row r="22" spans="1:26" ht="58.15" customHeight="1" x14ac:dyDescent="0.2">
      <c r="A22" s="53" t="str">
        <f>MID(E$10,FIND("(Q",E$10)+1,7)&amp;"_12"</f>
        <v>Q8d.1.1_12</v>
      </c>
      <c r="B22" s="49" t="s">
        <v>22</v>
      </c>
      <c r="D22" s="51"/>
      <c r="E22" s="67"/>
      <c r="F22" s="211" t="s">
        <v>509</v>
      </c>
      <c r="G22" s="211"/>
      <c r="H22" s="212"/>
      <c r="I22" s="215"/>
      <c r="J22" s="97" t="s">
        <v>0</v>
      </c>
      <c r="K22" s="135"/>
      <c r="L22" s="135"/>
      <c r="M22" s="78" t="str">
        <f t="shared" si="3"/>
        <v/>
      </c>
      <c r="N22" s="80"/>
      <c r="O22" s="74"/>
      <c r="P22" s="74"/>
      <c r="Q22" s="54" t="str">
        <f t="shared" si="4"/>
        <v/>
      </c>
      <c r="R22" s="54"/>
      <c r="S22" s="74"/>
      <c r="T22" s="74"/>
      <c r="U22" s="54"/>
      <c r="V22" s="74"/>
      <c r="W22" s="54"/>
      <c r="X22" s="79" t="str">
        <f t="shared" si="5"/>
        <v/>
      </c>
    </row>
    <row r="23" spans="1:26" ht="32.25" customHeight="1" x14ac:dyDescent="0.2">
      <c r="A23" s="49" t="str">
        <f>MID(E23,FIND("(Q",E23)+1,8)</f>
        <v>Q8d.1.1a</v>
      </c>
      <c r="B23" s="49" t="s">
        <v>87</v>
      </c>
      <c r="C23" s="49"/>
      <c r="D23" s="51"/>
      <c r="E23" s="197" t="s">
        <v>510</v>
      </c>
      <c r="F23" s="197"/>
      <c r="G23" s="197"/>
      <c r="H23" s="198"/>
      <c r="I23" s="97"/>
      <c r="J23" s="97" t="s">
        <v>0</v>
      </c>
      <c r="K23" s="135"/>
      <c r="L23" s="135"/>
      <c r="M23" s="78" t="str">
        <f t="shared" si="3"/>
        <v/>
      </c>
      <c r="N23" s="80"/>
      <c r="O23" s="74"/>
      <c r="P23" s="74"/>
      <c r="Q23" s="54" t="str">
        <f t="shared" si="4"/>
        <v/>
      </c>
      <c r="R23" s="54"/>
      <c r="S23" s="74"/>
      <c r="T23" s="74"/>
      <c r="U23" s="54"/>
      <c r="V23" s="74"/>
      <c r="W23" s="54"/>
      <c r="X23" s="79" t="str">
        <f t="shared" si="5"/>
        <v/>
      </c>
      <c r="Z23" s="24"/>
    </row>
    <row r="24" spans="1:26" ht="242.45" customHeight="1" x14ac:dyDescent="0.2">
      <c r="A24" s="49" t="str">
        <f>MID(E24,FIND("(Q",E24)+1,7)</f>
        <v>Q8d.1.2</v>
      </c>
      <c r="B24" s="49" t="s">
        <v>22</v>
      </c>
      <c r="C24" s="57"/>
      <c r="D24" s="51"/>
      <c r="E24" s="204" t="s">
        <v>511</v>
      </c>
      <c r="F24" s="204"/>
      <c r="G24" s="204"/>
      <c r="H24" s="205"/>
      <c r="I24" s="168" t="s">
        <v>622</v>
      </c>
      <c r="J24" s="97" t="s">
        <v>0</v>
      </c>
      <c r="K24" s="135"/>
      <c r="L24" s="135"/>
      <c r="M24" s="78" t="str">
        <f t="shared" si="3"/>
        <v/>
      </c>
      <c r="N24" s="80"/>
      <c r="O24" s="74"/>
      <c r="P24" s="74"/>
      <c r="Q24" s="54" t="str">
        <f t="shared" si="4"/>
        <v/>
      </c>
      <c r="R24" s="54"/>
      <c r="S24" s="74"/>
      <c r="T24" s="74"/>
      <c r="U24" s="54"/>
      <c r="V24" s="74"/>
      <c r="W24" s="54"/>
      <c r="X24" s="79" t="str">
        <f t="shared" si="5"/>
        <v/>
      </c>
      <c r="Z24" s="24"/>
    </row>
    <row r="25" spans="1:26" ht="31.5" customHeight="1" x14ac:dyDescent="0.2">
      <c r="A25" s="49" t="str">
        <f>MID(E25,FIND("(Q",E25)+1,8)</f>
        <v>Q8d.1.2a</v>
      </c>
      <c r="B25" s="49" t="s">
        <v>87</v>
      </c>
      <c r="C25" s="57"/>
      <c r="D25" s="51"/>
      <c r="E25" s="197" t="s">
        <v>512</v>
      </c>
      <c r="F25" s="197"/>
      <c r="G25" s="197"/>
      <c r="H25" s="198"/>
      <c r="I25" s="168"/>
      <c r="J25" s="97" t="s">
        <v>0</v>
      </c>
      <c r="K25" s="135"/>
      <c r="L25" s="135"/>
      <c r="M25" s="78" t="str">
        <f t="shared" si="3"/>
        <v/>
      </c>
      <c r="N25" s="80"/>
      <c r="O25" s="74"/>
      <c r="P25" s="74"/>
      <c r="Q25" s="54" t="str">
        <f t="shared" si="4"/>
        <v/>
      </c>
      <c r="R25" s="54"/>
      <c r="S25" s="74"/>
      <c r="T25" s="74"/>
      <c r="U25" s="54"/>
      <c r="V25" s="74"/>
      <c r="W25" s="54"/>
      <c r="X25" s="79" t="str">
        <f t="shared" si="5"/>
        <v/>
      </c>
      <c r="Z25" s="24"/>
    </row>
    <row r="26" spans="1:26" ht="27" customHeight="1" x14ac:dyDescent="0.2">
      <c r="A26" s="49" t="str">
        <f>MID(E26,FIND("(Q",E26)+1,7)</f>
        <v>Q8d.1.3</v>
      </c>
      <c r="B26" s="76" t="s">
        <v>89</v>
      </c>
      <c r="C26" s="57" t="s">
        <v>90</v>
      </c>
      <c r="D26" s="51"/>
      <c r="E26" s="195" t="s">
        <v>513</v>
      </c>
      <c r="F26" s="195"/>
      <c r="G26" s="195"/>
      <c r="H26" s="196"/>
      <c r="I26" s="170"/>
      <c r="J26" s="97" t="e">
        <v>#N/A</v>
      </c>
      <c r="K26" s="135"/>
      <c r="L26" s="135"/>
      <c r="M26" s="78" t="e">
        <f t="shared" si="3"/>
        <v>#N/A</v>
      </c>
      <c r="N26" s="80"/>
      <c r="O26" s="74"/>
      <c r="P26" s="74"/>
      <c r="Q26" s="54" t="str">
        <f t="shared" si="4"/>
        <v/>
      </c>
      <c r="R26" s="54"/>
      <c r="S26" s="74"/>
      <c r="T26" s="74"/>
      <c r="U26" s="54"/>
      <c r="V26" s="85"/>
      <c r="W26" s="54"/>
      <c r="X26" s="79" t="str">
        <f t="shared" si="5"/>
        <v/>
      </c>
    </row>
    <row r="27" spans="1:26" ht="67.150000000000006" customHeight="1" x14ac:dyDescent="0.2">
      <c r="A27" s="57"/>
      <c r="B27" s="49"/>
      <c r="C27" s="57"/>
      <c r="D27" s="201" t="s">
        <v>514</v>
      </c>
      <c r="E27" s="202"/>
      <c r="F27" s="202"/>
      <c r="G27" s="202"/>
      <c r="H27" s="203"/>
      <c r="I27" s="124" t="s">
        <v>620</v>
      </c>
      <c r="J27" s="97"/>
      <c r="K27" s="137"/>
      <c r="L27" s="137"/>
      <c r="M27" s="68"/>
      <c r="N27" s="36"/>
      <c r="O27" s="27"/>
      <c r="P27" s="27"/>
      <c r="Q27" s="27"/>
      <c r="R27" s="27"/>
      <c r="S27" s="27"/>
      <c r="T27" s="27"/>
      <c r="U27" s="43"/>
      <c r="V27" s="24"/>
      <c r="W27" s="45"/>
      <c r="X27" s="44"/>
    </row>
    <row r="28" spans="1:26" ht="37.5" customHeight="1" x14ac:dyDescent="0.2">
      <c r="A28" s="49" t="str">
        <f>MID(E28,FIND("(Q",E28)+1,7)</f>
        <v>Q8d.2.1</v>
      </c>
      <c r="B28" s="49" t="s">
        <v>22</v>
      </c>
      <c r="C28" s="57"/>
      <c r="D28" s="51"/>
      <c r="E28" s="204" t="s">
        <v>515</v>
      </c>
      <c r="F28" s="204"/>
      <c r="G28" s="204"/>
      <c r="H28" s="205"/>
      <c r="I28" s="105"/>
      <c r="J28" s="97" t="s">
        <v>0</v>
      </c>
      <c r="K28" s="135"/>
      <c r="L28" s="135"/>
      <c r="M28" s="78" t="str">
        <f t="shared" ref="M28:M31" si="6">IF(AND(J28="",K28=""),"",IF(K28="",J28,K28))</f>
        <v/>
      </c>
      <c r="N28" s="80"/>
      <c r="O28" s="74"/>
      <c r="P28" s="74"/>
      <c r="Q28" s="54" t="str">
        <f t="shared" ref="Q28:Q31" si="7">IF(O28="","",O28)</f>
        <v/>
      </c>
      <c r="R28" s="54"/>
      <c r="S28" s="74"/>
      <c r="T28" s="74"/>
      <c r="U28" s="54"/>
      <c r="V28" s="74"/>
      <c r="W28" s="54"/>
      <c r="X28" s="79" t="str">
        <f t="shared" ref="X28:X31" si="8">IF(AND(S28="",Q28=""),"",IF(S28="",Q28,S28))</f>
        <v/>
      </c>
    </row>
    <row r="29" spans="1:26" ht="26.25" customHeight="1" x14ac:dyDescent="0.2">
      <c r="A29" s="49" t="str">
        <f>MID(E29,FIND("(Q",E29)+1,8)</f>
        <v>Q8d.2.1a</v>
      </c>
      <c r="B29" s="49" t="s">
        <v>87</v>
      </c>
      <c r="C29" s="57"/>
      <c r="D29" s="51"/>
      <c r="E29" s="197" t="s">
        <v>516</v>
      </c>
      <c r="F29" s="197"/>
      <c r="G29" s="197"/>
      <c r="H29" s="198"/>
      <c r="I29" s="105"/>
      <c r="J29" s="97" t="s">
        <v>0</v>
      </c>
      <c r="K29" s="135"/>
      <c r="L29" s="135"/>
      <c r="M29" s="78" t="str">
        <f t="shared" si="6"/>
        <v/>
      </c>
      <c r="N29" s="80"/>
      <c r="O29" s="74"/>
      <c r="P29" s="74"/>
      <c r="Q29" s="54" t="str">
        <f t="shared" si="7"/>
        <v/>
      </c>
      <c r="R29" s="54"/>
      <c r="S29" s="74"/>
      <c r="T29" s="74"/>
      <c r="U29" s="54"/>
      <c r="V29" s="74"/>
      <c r="W29" s="54"/>
      <c r="X29" s="79" t="str">
        <f t="shared" si="8"/>
        <v/>
      </c>
    </row>
    <row r="30" spans="1:26" ht="42.75" customHeight="1" x14ac:dyDescent="0.2">
      <c r="A30" s="49" t="str">
        <f>MID(E30,FIND("(Q",E30)+1,7)</f>
        <v>Q8d.2.2</v>
      </c>
      <c r="B30" s="49" t="s">
        <v>22</v>
      </c>
      <c r="C30" s="57"/>
      <c r="D30" s="51"/>
      <c r="E30" s="204" t="s">
        <v>517</v>
      </c>
      <c r="F30" s="204"/>
      <c r="G30" s="204"/>
      <c r="H30" s="205"/>
      <c r="I30" s="179" t="s">
        <v>482</v>
      </c>
      <c r="J30" s="96" t="s">
        <v>0</v>
      </c>
      <c r="K30" s="135"/>
      <c r="L30" s="135"/>
      <c r="M30" s="78" t="str">
        <f t="shared" si="6"/>
        <v/>
      </c>
      <c r="N30" s="80"/>
      <c r="O30" s="74"/>
      <c r="P30" s="74"/>
      <c r="Q30" s="54" t="str">
        <f t="shared" si="7"/>
        <v/>
      </c>
      <c r="R30" s="54"/>
      <c r="S30" s="74"/>
      <c r="T30" s="74"/>
      <c r="U30" s="54"/>
      <c r="V30" s="74"/>
      <c r="W30" s="54"/>
      <c r="X30" s="79" t="str">
        <f t="shared" si="8"/>
        <v/>
      </c>
    </row>
    <row r="31" spans="1:26" ht="25.5" customHeight="1" x14ac:dyDescent="0.2">
      <c r="A31" s="49" t="str">
        <f>MID(E31,FIND("(Q",E31)+1,8)</f>
        <v>Q8d.2.2a</v>
      </c>
      <c r="B31" s="49" t="s">
        <v>87</v>
      </c>
      <c r="C31" s="57"/>
      <c r="D31" s="51"/>
      <c r="E31" s="197" t="s">
        <v>518</v>
      </c>
      <c r="F31" s="197"/>
      <c r="G31" s="197"/>
      <c r="H31" s="198"/>
      <c r="I31" s="105"/>
      <c r="J31" s="97" t="s">
        <v>0</v>
      </c>
      <c r="K31" s="135"/>
      <c r="L31" s="135"/>
      <c r="M31" s="78" t="str">
        <f t="shared" si="6"/>
        <v/>
      </c>
      <c r="N31" s="80"/>
      <c r="O31" s="74"/>
      <c r="P31" s="74"/>
      <c r="Q31" s="54" t="str">
        <f t="shared" si="7"/>
        <v/>
      </c>
      <c r="R31" s="54"/>
      <c r="S31" s="74"/>
      <c r="T31" s="74"/>
      <c r="U31" s="54"/>
      <c r="V31" s="74"/>
      <c r="W31" s="54"/>
      <c r="X31" s="79" t="str">
        <f t="shared" si="8"/>
        <v/>
      </c>
    </row>
    <row r="32" spans="1:26" ht="29.25" customHeight="1" x14ac:dyDescent="0.2">
      <c r="A32" s="49"/>
      <c r="B32" s="49"/>
      <c r="C32" s="57"/>
      <c r="D32" s="233" t="s">
        <v>519</v>
      </c>
      <c r="E32" s="234"/>
      <c r="F32" s="234"/>
      <c r="G32" s="234"/>
      <c r="H32" s="235"/>
      <c r="I32" s="105"/>
      <c r="J32" s="97"/>
      <c r="K32" s="137"/>
      <c r="L32" s="137"/>
      <c r="M32" s="68"/>
      <c r="N32" s="83"/>
      <c r="O32" s="27"/>
      <c r="P32" s="27"/>
      <c r="Q32" s="27"/>
      <c r="R32" s="27"/>
      <c r="S32" s="27"/>
      <c r="T32" s="27"/>
      <c r="U32" s="27"/>
      <c r="V32" s="27"/>
      <c r="W32" s="27"/>
      <c r="X32" s="34"/>
    </row>
    <row r="33" spans="1:24" ht="45" customHeight="1" x14ac:dyDescent="0.2">
      <c r="A33" s="49" t="str">
        <f>MID(E33,FIND("(Q",E33)+1,7)</f>
        <v>Q8d.3.1</v>
      </c>
      <c r="B33" s="49" t="s">
        <v>22</v>
      </c>
      <c r="C33" s="57"/>
      <c r="D33" s="51"/>
      <c r="E33" s="204" t="s">
        <v>520</v>
      </c>
      <c r="F33" s="204"/>
      <c r="G33" s="204"/>
      <c r="H33" s="205"/>
      <c r="I33" s="210" t="s">
        <v>623</v>
      </c>
      <c r="J33" s="97" t="s">
        <v>0</v>
      </c>
      <c r="K33" s="135"/>
      <c r="L33" s="135"/>
      <c r="M33" s="78" t="str">
        <f t="shared" ref="M33:M34" si="9">IF(AND(J33="",K33=""),"",IF(K33="",J33,K33))</f>
        <v/>
      </c>
      <c r="N33" s="80"/>
      <c r="O33" s="74"/>
      <c r="P33" s="74"/>
      <c r="Q33" s="54" t="str">
        <f t="shared" ref="Q33:Q34" si="10">IF(O33="","",O33)</f>
        <v/>
      </c>
      <c r="R33" s="54"/>
      <c r="S33" s="74"/>
      <c r="T33" s="74"/>
      <c r="U33" s="54"/>
      <c r="V33" s="74"/>
      <c r="W33" s="54"/>
      <c r="X33" s="79" t="str">
        <f t="shared" ref="X33:X34" si="11">IF(AND(S33="",Q33=""),"",IF(S33="",Q33,S33))</f>
        <v/>
      </c>
    </row>
    <row r="34" spans="1:24" ht="175.9" customHeight="1" x14ac:dyDescent="0.2">
      <c r="A34" s="49" t="str">
        <f>MID(E34,FIND("(Q",E34)+1,8)</f>
        <v>Q8d.3.1a</v>
      </c>
      <c r="B34" s="49" t="s">
        <v>87</v>
      </c>
      <c r="C34" s="57"/>
      <c r="D34" s="51"/>
      <c r="E34" s="197" t="s">
        <v>521</v>
      </c>
      <c r="F34" s="197"/>
      <c r="G34" s="197"/>
      <c r="H34" s="198"/>
      <c r="I34" s="210"/>
      <c r="J34" s="97" t="s">
        <v>0</v>
      </c>
      <c r="K34" s="135"/>
      <c r="L34" s="135"/>
      <c r="M34" s="78" t="str">
        <f t="shared" si="9"/>
        <v/>
      </c>
      <c r="N34" s="80"/>
      <c r="O34" s="74"/>
      <c r="P34" s="74"/>
      <c r="Q34" s="54" t="str">
        <f t="shared" si="10"/>
        <v/>
      </c>
      <c r="R34" s="54"/>
      <c r="S34" s="74"/>
      <c r="T34" s="74"/>
      <c r="U34" s="54"/>
      <c r="V34" s="74"/>
      <c r="W34" s="54"/>
      <c r="X34" s="79" t="str">
        <f t="shared" si="11"/>
        <v/>
      </c>
    </row>
    <row r="35" spans="1:24" ht="45.75" customHeight="1" x14ac:dyDescent="0.2">
      <c r="A35" s="49"/>
      <c r="B35" s="49"/>
      <c r="C35" s="57"/>
      <c r="D35" s="51"/>
      <c r="E35" s="217" t="s">
        <v>522</v>
      </c>
      <c r="F35" s="217"/>
      <c r="G35" s="217"/>
      <c r="H35" s="218"/>
      <c r="I35" s="170"/>
      <c r="J35" s="97"/>
      <c r="K35" s="137"/>
      <c r="L35" s="137"/>
      <c r="M35" s="68"/>
      <c r="N35" s="83"/>
      <c r="O35" s="27"/>
      <c r="P35" s="27"/>
      <c r="Q35" s="27"/>
      <c r="R35" s="27"/>
      <c r="S35" s="27"/>
      <c r="T35" s="27"/>
      <c r="U35" s="27"/>
      <c r="V35" s="27"/>
      <c r="W35" s="27"/>
      <c r="X35" s="34"/>
    </row>
    <row r="36" spans="1:24" ht="178.9" customHeight="1" x14ac:dyDescent="0.2">
      <c r="A36" s="49" t="str">
        <f>MID(E36,FIND("(Q",E36)+1,7)</f>
        <v>Q8d.3.2</v>
      </c>
      <c r="B36" s="49" t="s">
        <v>21</v>
      </c>
      <c r="C36" s="81" t="s">
        <v>33</v>
      </c>
      <c r="D36" s="51"/>
      <c r="E36" s="204" t="s">
        <v>523</v>
      </c>
      <c r="F36" s="204"/>
      <c r="G36" s="204"/>
      <c r="H36" s="205"/>
      <c r="I36" s="170" t="s">
        <v>624</v>
      </c>
      <c r="J36" s="97" t="e">
        <v>#N/A</v>
      </c>
      <c r="K36" s="135"/>
      <c r="L36" s="135"/>
      <c r="M36" s="78" t="e">
        <f t="shared" ref="M36:M45" si="12">IF(AND(J36="",K36=""),"",IF(K36="",J36,K36))</f>
        <v>#N/A</v>
      </c>
      <c r="N36" s="80"/>
      <c r="O36" s="74"/>
      <c r="P36" s="74"/>
      <c r="Q36" s="54" t="str">
        <f t="shared" ref="Q36:Q45" si="13">IF(O36="","",O36)</f>
        <v/>
      </c>
      <c r="R36" s="54"/>
      <c r="S36" s="74"/>
      <c r="T36" s="74"/>
      <c r="U36" s="54"/>
      <c r="V36" s="74"/>
      <c r="W36" s="54"/>
      <c r="X36" s="79" t="str">
        <f t="shared" ref="X36:X45" si="14">IF(AND(S36="",Q36=""),"",IF(S36="",Q36,S36))</f>
        <v/>
      </c>
    </row>
    <row r="37" spans="1:24" ht="102" customHeight="1" x14ac:dyDescent="0.2">
      <c r="A37" s="49" t="str">
        <f>MID(F37,FIND("(Q",F37)+1,8)</f>
        <v>Q8d.3.2a</v>
      </c>
      <c r="B37" s="49" t="s">
        <v>21</v>
      </c>
      <c r="C37" s="81" t="s">
        <v>34</v>
      </c>
      <c r="D37" s="51" t="s">
        <v>0</v>
      </c>
      <c r="E37" s="67" t="s">
        <v>0</v>
      </c>
      <c r="F37" s="211" t="s">
        <v>554</v>
      </c>
      <c r="G37" s="211"/>
      <c r="H37" s="216"/>
      <c r="I37" s="168" t="s">
        <v>484</v>
      </c>
      <c r="J37" s="97" t="e">
        <v>#N/A</v>
      </c>
      <c r="K37" s="135"/>
      <c r="L37" s="135"/>
      <c r="M37" s="78" t="e">
        <f t="shared" si="12"/>
        <v>#N/A</v>
      </c>
      <c r="N37" s="80"/>
      <c r="O37" s="74"/>
      <c r="P37" s="74"/>
      <c r="Q37" s="54" t="str">
        <f t="shared" si="13"/>
        <v/>
      </c>
      <c r="R37" s="54"/>
      <c r="S37" s="74"/>
      <c r="T37" s="74"/>
      <c r="U37" s="54"/>
      <c r="V37" s="74"/>
      <c r="W37" s="54"/>
      <c r="X37" s="79" t="str">
        <f t="shared" si="14"/>
        <v/>
      </c>
    </row>
    <row r="38" spans="1:24" ht="132" customHeight="1" x14ac:dyDescent="0.2">
      <c r="A38" s="49" t="str">
        <f>MID(E38,FIND("(Q",E38)+1,7)</f>
        <v>Q8d.3.3</v>
      </c>
      <c r="B38" s="49" t="s">
        <v>21</v>
      </c>
      <c r="C38" s="81" t="s">
        <v>35</v>
      </c>
      <c r="D38" s="51" t="s">
        <v>0</v>
      </c>
      <c r="E38" s="204" t="s">
        <v>524</v>
      </c>
      <c r="F38" s="204"/>
      <c r="G38" s="204"/>
      <c r="H38" s="205"/>
      <c r="I38" s="183" t="s">
        <v>625</v>
      </c>
      <c r="J38" s="97" t="e">
        <v>#N/A</v>
      </c>
      <c r="K38" s="135"/>
      <c r="L38" s="135"/>
      <c r="M38" s="78" t="e">
        <f t="shared" si="12"/>
        <v>#N/A</v>
      </c>
      <c r="N38" s="80"/>
      <c r="O38" s="74"/>
      <c r="P38" s="74"/>
      <c r="Q38" s="54" t="str">
        <f t="shared" si="13"/>
        <v/>
      </c>
      <c r="R38" s="54"/>
      <c r="S38" s="74"/>
      <c r="T38" s="74"/>
      <c r="U38" s="54"/>
      <c r="V38" s="74"/>
      <c r="W38" s="54"/>
      <c r="X38" s="79" t="str">
        <f t="shared" si="14"/>
        <v/>
      </c>
    </row>
    <row r="39" spans="1:24" ht="97.9" customHeight="1" x14ac:dyDescent="0.2">
      <c r="A39" s="49" t="str">
        <f>MID(F39,FIND("(Q",F39)+1,8)</f>
        <v>Q8d.3.3a</v>
      </c>
      <c r="B39" s="49" t="s">
        <v>21</v>
      </c>
      <c r="C39" s="81" t="s">
        <v>36</v>
      </c>
      <c r="D39" s="51" t="s">
        <v>0</v>
      </c>
      <c r="E39" s="67" t="s">
        <v>0</v>
      </c>
      <c r="F39" s="211" t="s">
        <v>525</v>
      </c>
      <c r="G39" s="211"/>
      <c r="H39" s="216"/>
      <c r="I39" s="170" t="s">
        <v>626</v>
      </c>
      <c r="J39" s="97" t="e">
        <v>#N/A</v>
      </c>
      <c r="K39" s="135"/>
      <c r="L39" s="135"/>
      <c r="M39" s="78" t="e">
        <f t="shared" si="12"/>
        <v>#N/A</v>
      </c>
      <c r="N39" s="80"/>
      <c r="O39" s="74"/>
      <c r="P39" s="74"/>
      <c r="Q39" s="54" t="str">
        <f t="shared" si="13"/>
        <v/>
      </c>
      <c r="R39" s="54"/>
      <c r="S39" s="74"/>
      <c r="T39" s="74"/>
      <c r="U39" s="54"/>
      <c r="V39" s="74"/>
      <c r="W39" s="54"/>
      <c r="X39" s="79" t="str">
        <f t="shared" si="14"/>
        <v/>
      </c>
    </row>
    <row r="40" spans="1:24" ht="111" customHeight="1" x14ac:dyDescent="0.2">
      <c r="A40" s="49" t="str">
        <f>MID(E40,FIND("(Q",E40)+1,7)</f>
        <v>Q8d.3.4</v>
      </c>
      <c r="B40" s="49" t="s">
        <v>21</v>
      </c>
      <c r="C40" s="81" t="s">
        <v>37</v>
      </c>
      <c r="D40" s="51" t="s">
        <v>0</v>
      </c>
      <c r="E40" s="204" t="s">
        <v>526</v>
      </c>
      <c r="F40" s="204"/>
      <c r="G40" s="204"/>
      <c r="H40" s="205"/>
      <c r="I40" s="170" t="s">
        <v>485</v>
      </c>
      <c r="J40" s="97" t="e">
        <v>#N/A</v>
      </c>
      <c r="K40" s="135"/>
      <c r="L40" s="135"/>
      <c r="M40" s="78" t="e">
        <f t="shared" si="12"/>
        <v>#N/A</v>
      </c>
      <c r="N40" s="80"/>
      <c r="O40" s="74"/>
      <c r="P40" s="74"/>
      <c r="Q40" s="54" t="str">
        <f t="shared" si="13"/>
        <v/>
      </c>
      <c r="R40" s="54"/>
      <c r="S40" s="74"/>
      <c r="T40" s="74"/>
      <c r="U40" s="54"/>
      <c r="V40" s="74"/>
      <c r="W40" s="54"/>
      <c r="X40" s="79" t="str">
        <f t="shared" si="14"/>
        <v/>
      </c>
    </row>
    <row r="41" spans="1:24" ht="29.25" customHeight="1" x14ac:dyDescent="0.2">
      <c r="A41" s="49" t="str">
        <f>MID(F41,FIND("(Q",F41)+1,8)</f>
        <v>Q8d.3.4a</v>
      </c>
      <c r="B41" s="49" t="s">
        <v>21</v>
      </c>
      <c r="C41" s="81" t="s">
        <v>38</v>
      </c>
      <c r="D41" s="51" t="s">
        <v>0</v>
      </c>
      <c r="E41" s="67" t="s">
        <v>0</v>
      </c>
      <c r="F41" s="211" t="s">
        <v>527</v>
      </c>
      <c r="G41" s="211"/>
      <c r="H41" s="216"/>
      <c r="I41" s="97"/>
      <c r="J41" s="97" t="e">
        <v>#N/A</v>
      </c>
      <c r="K41" s="135"/>
      <c r="L41" s="135"/>
      <c r="M41" s="78" t="e">
        <f t="shared" si="12"/>
        <v>#N/A</v>
      </c>
      <c r="N41" s="80"/>
      <c r="O41" s="74"/>
      <c r="P41" s="74"/>
      <c r="Q41" s="54" t="str">
        <f t="shared" si="13"/>
        <v/>
      </c>
      <c r="R41" s="54"/>
      <c r="S41" s="74"/>
      <c r="T41" s="74"/>
      <c r="U41" s="54"/>
      <c r="V41" s="74"/>
      <c r="W41" s="54"/>
      <c r="X41" s="79" t="str">
        <f t="shared" si="14"/>
        <v/>
      </c>
    </row>
    <row r="42" spans="1:24" ht="145.9" customHeight="1" x14ac:dyDescent="0.2">
      <c r="A42" s="49" t="str">
        <f>MID(E42,FIND("(Q",E42)+1,7)</f>
        <v>Q8d.3.5</v>
      </c>
      <c r="B42" s="49" t="s">
        <v>21</v>
      </c>
      <c r="C42" s="81" t="s">
        <v>39</v>
      </c>
      <c r="D42" s="51" t="s">
        <v>0</v>
      </c>
      <c r="E42" s="204" t="s">
        <v>528</v>
      </c>
      <c r="F42" s="204"/>
      <c r="G42" s="204"/>
      <c r="H42" s="205"/>
      <c r="I42" s="170" t="s">
        <v>627</v>
      </c>
      <c r="J42" s="97" t="e">
        <v>#N/A</v>
      </c>
      <c r="K42" s="135"/>
      <c r="L42" s="135"/>
      <c r="M42" s="78" t="e">
        <f t="shared" si="12"/>
        <v>#N/A</v>
      </c>
      <c r="N42" s="80"/>
      <c r="O42" s="74"/>
      <c r="P42" s="74"/>
      <c r="Q42" s="54" t="str">
        <f t="shared" si="13"/>
        <v/>
      </c>
      <c r="R42" s="54"/>
      <c r="S42" s="74"/>
      <c r="T42" s="74"/>
      <c r="U42" s="54"/>
      <c r="V42" s="74"/>
      <c r="W42" s="54"/>
      <c r="X42" s="79" t="str">
        <f t="shared" si="14"/>
        <v/>
      </c>
    </row>
    <row r="43" spans="1:24" ht="32.25" customHeight="1" x14ac:dyDescent="0.2">
      <c r="A43" s="49" t="str">
        <f>MID(F43,FIND("(Q",F43)+1,8)</f>
        <v>Q8d.3.5a</v>
      </c>
      <c r="B43" s="49" t="s">
        <v>22</v>
      </c>
      <c r="C43" s="57"/>
      <c r="D43" s="51"/>
      <c r="E43" s="165"/>
      <c r="F43" s="208" t="s">
        <v>529</v>
      </c>
      <c r="G43" s="208"/>
      <c r="H43" s="209"/>
      <c r="I43" s="170"/>
      <c r="J43" s="97" t="s">
        <v>0</v>
      </c>
      <c r="K43" s="135"/>
      <c r="L43" s="135"/>
      <c r="M43" s="78" t="str">
        <f t="shared" si="12"/>
        <v/>
      </c>
      <c r="N43" s="80"/>
      <c r="O43" s="74"/>
      <c r="P43" s="74"/>
      <c r="Q43" s="54" t="str">
        <f t="shared" si="13"/>
        <v/>
      </c>
      <c r="R43" s="54"/>
      <c r="S43" s="74"/>
      <c r="T43" s="74"/>
      <c r="U43" s="54"/>
      <c r="V43" s="74"/>
      <c r="W43" s="54"/>
      <c r="X43" s="79" t="str">
        <f t="shared" si="14"/>
        <v/>
      </c>
    </row>
    <row r="44" spans="1:24" ht="37.5" customHeight="1" x14ac:dyDescent="0.2">
      <c r="A44" s="49" t="str">
        <f>MID(E44,FIND("(Q",E44)+1,7)</f>
        <v>Q8d.3.6</v>
      </c>
      <c r="B44" s="49" t="s">
        <v>21</v>
      </c>
      <c r="C44" s="81" t="s">
        <v>40</v>
      </c>
      <c r="D44" s="51" t="s">
        <v>0</v>
      </c>
      <c r="E44" s="204" t="s">
        <v>530</v>
      </c>
      <c r="F44" s="204"/>
      <c r="G44" s="204"/>
      <c r="H44" s="205"/>
      <c r="I44" s="170"/>
      <c r="J44" s="97" t="e">
        <v>#N/A</v>
      </c>
      <c r="K44" s="135"/>
      <c r="L44" s="135"/>
      <c r="M44" s="78" t="e">
        <f t="shared" si="12"/>
        <v>#N/A</v>
      </c>
      <c r="N44" s="80"/>
      <c r="O44" s="74"/>
      <c r="P44" s="74"/>
      <c r="Q44" s="54" t="str">
        <f t="shared" si="13"/>
        <v/>
      </c>
      <c r="R44" s="54"/>
      <c r="S44" s="74"/>
      <c r="T44" s="74"/>
      <c r="U44" s="54"/>
      <c r="V44" s="74"/>
      <c r="W44" s="54"/>
      <c r="X44" s="79" t="str">
        <f t="shared" si="14"/>
        <v/>
      </c>
    </row>
    <row r="45" spans="1:24" ht="29.25" customHeight="1" x14ac:dyDescent="0.2">
      <c r="A45" s="49" t="str">
        <f>MID(E45,FIND("(Q",E45)+1,8)</f>
        <v>Q8d.3.6a</v>
      </c>
      <c r="B45" s="49" t="s">
        <v>87</v>
      </c>
      <c r="C45" s="57"/>
      <c r="D45" s="51"/>
      <c r="E45" s="197" t="s">
        <v>531</v>
      </c>
      <c r="F45" s="197"/>
      <c r="G45" s="197"/>
      <c r="H45" s="198"/>
      <c r="I45" s="97"/>
      <c r="J45" s="97" t="s">
        <v>0</v>
      </c>
      <c r="K45" s="135"/>
      <c r="L45" s="135"/>
      <c r="M45" s="78" t="str">
        <f t="shared" si="12"/>
        <v/>
      </c>
      <c r="N45" s="80"/>
      <c r="O45" s="74"/>
      <c r="P45" s="74"/>
      <c r="Q45" s="54" t="str">
        <f t="shared" si="13"/>
        <v/>
      </c>
      <c r="R45" s="54"/>
      <c r="S45" s="74"/>
      <c r="T45" s="74"/>
      <c r="U45" s="54"/>
      <c r="V45" s="85"/>
      <c r="W45" s="54"/>
      <c r="X45" s="79" t="str">
        <f t="shared" si="14"/>
        <v/>
      </c>
    </row>
    <row r="46" spans="1:24" ht="33" customHeight="1" x14ac:dyDescent="0.2">
      <c r="A46" s="57"/>
      <c r="B46" s="49"/>
      <c r="C46" s="57"/>
      <c r="D46" s="201" t="s">
        <v>532</v>
      </c>
      <c r="E46" s="202"/>
      <c r="F46" s="202"/>
      <c r="G46" s="202"/>
      <c r="H46" s="203"/>
      <c r="I46" s="106"/>
      <c r="J46" s="137"/>
      <c r="K46" s="137"/>
      <c r="L46" s="137"/>
      <c r="M46" s="68"/>
      <c r="N46" s="36"/>
      <c r="O46" s="27"/>
      <c r="P46" s="27"/>
      <c r="Q46" s="27"/>
      <c r="R46" s="27"/>
      <c r="S46" s="27"/>
      <c r="T46" s="27"/>
      <c r="U46" s="43"/>
      <c r="V46" s="24"/>
      <c r="W46" s="45"/>
      <c r="X46" s="44"/>
    </row>
    <row r="47" spans="1:24" ht="44.45" customHeight="1" x14ac:dyDescent="0.2">
      <c r="A47" s="49" t="str">
        <f>MID(E47,FIND("(Q",E47)+1,7)</f>
        <v>Q8d.4.1</v>
      </c>
      <c r="B47" s="49" t="s">
        <v>21</v>
      </c>
      <c r="C47" s="81" t="s">
        <v>41</v>
      </c>
      <c r="D47" s="52"/>
      <c r="E47" s="208" t="s">
        <v>533</v>
      </c>
      <c r="F47" s="208"/>
      <c r="G47" s="208"/>
      <c r="H47" s="209"/>
      <c r="I47" s="178" t="s">
        <v>481</v>
      </c>
      <c r="J47" s="97" t="e">
        <v>#N/A</v>
      </c>
      <c r="K47" s="135"/>
      <c r="L47" s="135"/>
      <c r="M47" s="78" t="e">
        <f t="shared" ref="M47:M55" si="15">IF(AND(J47="",K47=""),"",IF(K47="",J47,K47))</f>
        <v>#N/A</v>
      </c>
      <c r="N47" s="80"/>
      <c r="O47" s="74"/>
      <c r="P47" s="74"/>
      <c r="Q47" s="54" t="str">
        <f t="shared" ref="Q47:Q55" si="16">IF(O47="","",O47)</f>
        <v/>
      </c>
      <c r="R47" s="54"/>
      <c r="S47" s="74"/>
      <c r="T47" s="74"/>
      <c r="U47" s="54"/>
      <c r="V47" s="74"/>
      <c r="W47" s="54"/>
      <c r="X47" s="79" t="str">
        <f t="shared" ref="X47:X55" si="17">IF(AND(S47="",Q47=""),"",IF(S47="",Q47,S47))</f>
        <v/>
      </c>
    </row>
    <row r="48" spans="1:24" ht="26.45" customHeight="1" x14ac:dyDescent="0.2">
      <c r="A48" s="49" t="str">
        <f>MID(E48,FIND("(Q",E48)+1,8)</f>
        <v>Q8d.4.1a</v>
      </c>
      <c r="B48" s="49" t="s">
        <v>87</v>
      </c>
      <c r="C48" s="57"/>
      <c r="D48" s="52"/>
      <c r="E48" s="197" t="s">
        <v>534</v>
      </c>
      <c r="F48" s="197"/>
      <c r="G48" s="197"/>
      <c r="H48" s="198"/>
      <c r="I48" s="94"/>
      <c r="J48" s="97" t="s">
        <v>0</v>
      </c>
      <c r="K48" s="135"/>
      <c r="L48" s="135"/>
      <c r="M48" s="78" t="str">
        <f t="shared" si="15"/>
        <v/>
      </c>
      <c r="N48" s="80"/>
      <c r="O48" s="74"/>
      <c r="P48" s="74"/>
      <c r="Q48" s="54" t="str">
        <f t="shared" si="16"/>
        <v/>
      </c>
      <c r="R48" s="54"/>
      <c r="S48" s="74"/>
      <c r="T48" s="74"/>
      <c r="U48" s="54"/>
      <c r="V48" s="74"/>
      <c r="W48" s="54"/>
      <c r="X48" s="79" t="str">
        <f t="shared" si="17"/>
        <v/>
      </c>
    </row>
    <row r="49" spans="1:24" ht="183.6" customHeight="1" x14ac:dyDescent="0.2">
      <c r="A49" s="49" t="str">
        <f>MID(E49,FIND("(Q",E49)+1,7)</f>
        <v>Q8d.4.2</v>
      </c>
      <c r="B49" s="49" t="s">
        <v>22</v>
      </c>
      <c r="C49" s="49"/>
      <c r="D49" s="52" t="s">
        <v>0</v>
      </c>
      <c r="E49" s="208" t="s">
        <v>535</v>
      </c>
      <c r="F49" s="208"/>
      <c r="G49" s="208"/>
      <c r="H49" s="209"/>
      <c r="I49" s="182" t="s">
        <v>628</v>
      </c>
      <c r="J49" s="97" t="s">
        <v>0</v>
      </c>
      <c r="K49" s="135"/>
      <c r="L49" s="135"/>
      <c r="M49" s="78" t="str">
        <f t="shared" si="15"/>
        <v/>
      </c>
      <c r="N49" s="80"/>
      <c r="O49" s="74"/>
      <c r="P49" s="74"/>
      <c r="Q49" s="54" t="str">
        <f t="shared" si="16"/>
        <v/>
      </c>
      <c r="R49" s="54"/>
      <c r="S49" s="74"/>
      <c r="T49" s="74"/>
      <c r="U49" s="54"/>
      <c r="V49" s="74"/>
      <c r="W49" s="54"/>
      <c r="X49" s="79" t="str">
        <f t="shared" si="17"/>
        <v/>
      </c>
    </row>
    <row r="50" spans="1:24" ht="97.15" customHeight="1" x14ac:dyDescent="0.2">
      <c r="A50" s="49" t="str">
        <f>MID(E50,FIND("(Q",E50)+1,7)</f>
        <v>Q8d.4.3</v>
      </c>
      <c r="B50" s="49" t="s">
        <v>22</v>
      </c>
      <c r="C50" s="49"/>
      <c r="D50" s="52"/>
      <c r="E50" s="208" t="s">
        <v>536</v>
      </c>
      <c r="F50" s="208"/>
      <c r="G50" s="208"/>
      <c r="H50" s="209"/>
      <c r="I50" s="168" t="s">
        <v>629</v>
      </c>
      <c r="J50" s="97" t="s">
        <v>0</v>
      </c>
      <c r="K50" s="135"/>
      <c r="L50" s="135"/>
      <c r="M50" s="78" t="str">
        <f t="shared" si="15"/>
        <v/>
      </c>
      <c r="N50" s="80"/>
      <c r="O50" s="74"/>
      <c r="P50" s="74"/>
      <c r="Q50" s="54" t="str">
        <f t="shared" si="16"/>
        <v/>
      </c>
      <c r="R50" s="54"/>
      <c r="S50" s="74"/>
      <c r="T50" s="74"/>
      <c r="U50" s="54"/>
      <c r="V50" s="74"/>
      <c r="W50" s="54"/>
      <c r="X50" s="79" t="str">
        <f t="shared" si="17"/>
        <v/>
      </c>
    </row>
    <row r="51" spans="1:24" ht="40.5" customHeight="1" x14ac:dyDescent="0.2">
      <c r="A51" s="49" t="str">
        <f>MID(E51,FIND("(Q",E51)+1,8)</f>
        <v>Q8d.4.3a</v>
      </c>
      <c r="B51" s="49" t="s">
        <v>87</v>
      </c>
      <c r="C51" s="55"/>
      <c r="D51" s="52"/>
      <c r="E51" s="206" t="s">
        <v>537</v>
      </c>
      <c r="F51" s="206"/>
      <c r="G51" s="206"/>
      <c r="H51" s="207"/>
      <c r="I51" s="104"/>
      <c r="J51" s="97" t="s">
        <v>0</v>
      </c>
      <c r="K51" s="135"/>
      <c r="L51" s="135"/>
      <c r="M51" s="78" t="str">
        <f t="shared" si="15"/>
        <v/>
      </c>
      <c r="N51" s="80"/>
      <c r="O51" s="74"/>
      <c r="P51" s="74"/>
      <c r="Q51" s="54" t="str">
        <f t="shared" si="16"/>
        <v/>
      </c>
      <c r="R51" s="54"/>
      <c r="S51" s="74"/>
      <c r="T51" s="74"/>
      <c r="U51" s="54"/>
      <c r="V51" s="74"/>
      <c r="W51" s="54"/>
      <c r="X51" s="79" t="str">
        <f t="shared" si="17"/>
        <v/>
      </c>
    </row>
    <row r="52" spans="1:24" ht="84" customHeight="1" x14ac:dyDescent="0.2">
      <c r="A52" s="49" t="str">
        <f>MID(E52,FIND("(Q",E52)+1,7)</f>
        <v>Q8d.4.4</v>
      </c>
      <c r="B52" s="49" t="s">
        <v>22</v>
      </c>
      <c r="C52" s="55"/>
      <c r="D52" s="52"/>
      <c r="E52" s="208" t="s">
        <v>538</v>
      </c>
      <c r="F52" s="208"/>
      <c r="G52" s="208"/>
      <c r="H52" s="209"/>
      <c r="I52" s="104" t="s">
        <v>630</v>
      </c>
      <c r="J52" s="97" t="s">
        <v>0</v>
      </c>
      <c r="K52" s="135"/>
      <c r="L52" s="135"/>
      <c r="M52" s="78" t="str">
        <f t="shared" si="15"/>
        <v/>
      </c>
      <c r="N52" s="80"/>
      <c r="O52" s="74"/>
      <c r="P52" s="74"/>
      <c r="Q52" s="54" t="str">
        <f t="shared" si="16"/>
        <v/>
      </c>
      <c r="R52" s="54"/>
      <c r="S52" s="74"/>
      <c r="T52" s="74"/>
      <c r="U52" s="54"/>
      <c r="V52" s="74"/>
      <c r="W52" s="54"/>
      <c r="X52" s="79" t="str">
        <f t="shared" si="17"/>
        <v/>
      </c>
    </row>
    <row r="53" spans="1:24" ht="102" customHeight="1" x14ac:dyDescent="0.2">
      <c r="A53" s="49" t="str">
        <f>MID(E53,FIND("(Q",E53)+1,7)</f>
        <v>Q8d.4.5</v>
      </c>
      <c r="B53" s="49" t="s">
        <v>22</v>
      </c>
      <c r="C53" s="55"/>
      <c r="D53" s="52"/>
      <c r="E53" s="208" t="s">
        <v>539</v>
      </c>
      <c r="F53" s="208"/>
      <c r="G53" s="208"/>
      <c r="H53" s="209"/>
      <c r="I53" s="104" t="s">
        <v>631</v>
      </c>
      <c r="J53" s="97" t="s">
        <v>0</v>
      </c>
      <c r="K53" s="135"/>
      <c r="L53" s="135"/>
      <c r="M53" s="78" t="str">
        <f t="shared" si="15"/>
        <v/>
      </c>
      <c r="N53" s="80"/>
      <c r="O53" s="74"/>
      <c r="P53" s="74"/>
      <c r="Q53" s="54" t="str">
        <f t="shared" si="16"/>
        <v/>
      </c>
      <c r="R53" s="54"/>
      <c r="S53" s="74"/>
      <c r="T53" s="74"/>
      <c r="U53" s="54"/>
      <c r="V53" s="74"/>
      <c r="W53" s="54"/>
      <c r="X53" s="79" t="str">
        <f t="shared" si="17"/>
        <v/>
      </c>
    </row>
    <row r="54" spans="1:24" ht="32.25" customHeight="1" x14ac:dyDescent="0.2">
      <c r="A54" s="49" t="str">
        <f>MID(E54,FIND("(Q",E54)+1,8)</f>
        <v>Q8d.4.5a</v>
      </c>
      <c r="B54" s="49" t="s">
        <v>87</v>
      </c>
      <c r="C54" s="55"/>
      <c r="D54" s="52"/>
      <c r="E54" s="206" t="s">
        <v>540</v>
      </c>
      <c r="F54" s="206"/>
      <c r="G54" s="206"/>
      <c r="H54" s="207"/>
      <c r="I54" s="104"/>
      <c r="J54" s="97" t="s">
        <v>0</v>
      </c>
      <c r="K54" s="135"/>
      <c r="L54" s="135"/>
      <c r="M54" s="78" t="str">
        <f t="shared" si="15"/>
        <v/>
      </c>
      <c r="N54" s="80"/>
      <c r="O54" s="74"/>
      <c r="P54" s="74"/>
      <c r="Q54" s="54" t="str">
        <f t="shared" si="16"/>
        <v/>
      </c>
      <c r="R54" s="54"/>
      <c r="S54" s="74"/>
      <c r="T54" s="74"/>
      <c r="U54" s="54"/>
      <c r="V54" s="74"/>
      <c r="W54" s="54"/>
      <c r="X54" s="79" t="str">
        <f t="shared" si="17"/>
        <v/>
      </c>
    </row>
    <row r="55" spans="1:24" ht="47.25" customHeight="1" x14ac:dyDescent="0.2">
      <c r="A55" s="49" t="str">
        <f>MID(E55,FIND("(Q",E55)+1,7)</f>
        <v>Q8d.4.6</v>
      </c>
      <c r="B55" s="49" t="s">
        <v>21</v>
      </c>
      <c r="C55" s="81" t="s">
        <v>42</v>
      </c>
      <c r="D55" s="51" t="s">
        <v>0</v>
      </c>
      <c r="E55" s="208" t="s">
        <v>541</v>
      </c>
      <c r="F55" s="208"/>
      <c r="G55" s="208"/>
      <c r="H55" s="209"/>
      <c r="I55" s="106"/>
      <c r="J55" s="97" t="e">
        <v>#N/A</v>
      </c>
      <c r="K55" s="135"/>
      <c r="L55" s="135"/>
      <c r="M55" s="78" t="e">
        <f t="shared" si="15"/>
        <v>#N/A</v>
      </c>
      <c r="N55" s="80"/>
      <c r="O55" s="74"/>
      <c r="P55" s="74"/>
      <c r="Q55" s="54" t="str">
        <f t="shared" si="16"/>
        <v/>
      </c>
      <c r="R55" s="54"/>
      <c r="S55" s="74"/>
      <c r="T55" s="74"/>
      <c r="U55" s="54"/>
      <c r="V55" s="74"/>
      <c r="W55" s="54"/>
      <c r="X55" s="79" t="str">
        <f t="shared" si="17"/>
        <v/>
      </c>
    </row>
    <row r="56" spans="1:24" ht="27" customHeight="1" x14ac:dyDescent="0.2">
      <c r="A56" s="49"/>
      <c r="B56" s="49"/>
      <c r="C56" s="57"/>
      <c r="D56" s="51"/>
      <c r="E56" s="23"/>
      <c r="F56" s="213" t="s">
        <v>542</v>
      </c>
      <c r="G56" s="213"/>
      <c r="H56" s="214"/>
      <c r="I56" s="210" t="s">
        <v>632</v>
      </c>
      <c r="J56" s="97"/>
      <c r="K56" s="97"/>
      <c r="L56" s="97"/>
      <c r="M56" s="69"/>
      <c r="N56" s="36"/>
      <c r="O56" s="27"/>
      <c r="P56" s="73"/>
      <c r="Q56" s="73"/>
      <c r="R56" s="73"/>
      <c r="S56" s="73"/>
      <c r="T56" s="73"/>
      <c r="U56" s="43"/>
      <c r="W56" s="45"/>
      <c r="X56" s="35"/>
    </row>
    <row r="57" spans="1:24" ht="30" customHeight="1" x14ac:dyDescent="0.2">
      <c r="A57" s="49" t="str">
        <f>MID(F$56,FIND("(Q",F$56)+1,8)&amp;"_i"</f>
        <v>Q8d.4.6a_i</v>
      </c>
      <c r="B57" s="49" t="s">
        <v>23</v>
      </c>
      <c r="C57" s="81" t="s">
        <v>43</v>
      </c>
      <c r="D57" s="51" t="s">
        <v>0</v>
      </c>
      <c r="E57" s="67" t="s">
        <v>0</v>
      </c>
      <c r="F57" s="166"/>
      <c r="G57" s="211" t="s">
        <v>486</v>
      </c>
      <c r="H57" s="212"/>
      <c r="I57" s="210"/>
      <c r="J57" s="97" t="e">
        <v>#N/A</v>
      </c>
      <c r="K57" s="138"/>
      <c r="L57" s="135"/>
      <c r="M57" s="78" t="e">
        <f t="shared" ref="M57:M67" si="18">IF(AND(J57="",K57=""),"",IF(K57="",J57,K57))</f>
        <v>#N/A</v>
      </c>
      <c r="N57" s="80"/>
      <c r="O57" s="74"/>
      <c r="P57" s="74"/>
      <c r="Q57" s="54" t="str">
        <f t="shared" ref="Q57:Q67" si="19">IF(O57="","",O57)</f>
        <v/>
      </c>
      <c r="R57" s="54"/>
      <c r="S57" s="74"/>
      <c r="T57" s="74"/>
      <c r="U57" s="54"/>
      <c r="V57" s="74"/>
      <c r="W57" s="54"/>
      <c r="X57" s="79" t="str">
        <f t="shared" ref="X57:X67" si="20">IF(AND(S57="",Q57=""),"",IF(S57="",Q57,S57))</f>
        <v/>
      </c>
    </row>
    <row r="58" spans="1:24" ht="30" customHeight="1" x14ac:dyDescent="0.2">
      <c r="A58" s="49" t="str">
        <f>MID(F$56,FIND("(Q",F$56)+1,8)&amp;"_ii"</f>
        <v>Q8d.4.6a_ii</v>
      </c>
      <c r="B58" s="49" t="s">
        <v>23</v>
      </c>
      <c r="C58" s="81" t="s">
        <v>44</v>
      </c>
      <c r="D58" s="51" t="s">
        <v>0</v>
      </c>
      <c r="E58" s="67" t="s">
        <v>0</v>
      </c>
      <c r="F58" s="166"/>
      <c r="G58" s="211" t="s">
        <v>487</v>
      </c>
      <c r="H58" s="212"/>
      <c r="I58" s="210"/>
      <c r="J58" s="97" t="e">
        <v>#N/A</v>
      </c>
      <c r="K58" s="135"/>
      <c r="L58" s="135"/>
      <c r="M58" s="78" t="e">
        <f t="shared" si="18"/>
        <v>#N/A</v>
      </c>
      <c r="N58" s="80"/>
      <c r="O58" s="74"/>
      <c r="P58" s="74"/>
      <c r="Q58" s="54" t="str">
        <f t="shared" si="19"/>
        <v/>
      </c>
      <c r="R58" s="54"/>
      <c r="S58" s="74"/>
      <c r="T58" s="74"/>
      <c r="U58" s="54"/>
      <c r="V58" s="74"/>
      <c r="W58" s="54"/>
      <c r="X58" s="79" t="str">
        <f t="shared" si="20"/>
        <v/>
      </c>
    </row>
    <row r="59" spans="1:24" ht="30" customHeight="1" x14ac:dyDescent="0.2">
      <c r="A59" s="49" t="str">
        <f>MID(F$56,FIND("(Q",F$56)+1,8)&amp;"_iii"</f>
        <v>Q8d.4.6a_iii</v>
      </c>
      <c r="B59" s="49" t="s">
        <v>23</v>
      </c>
      <c r="C59" s="81" t="s">
        <v>45</v>
      </c>
      <c r="D59" s="51" t="s">
        <v>0</v>
      </c>
      <c r="E59" s="67" t="s">
        <v>0</v>
      </c>
      <c r="F59" s="166"/>
      <c r="G59" s="211" t="s">
        <v>488</v>
      </c>
      <c r="H59" s="212"/>
      <c r="I59" s="210"/>
      <c r="J59" s="97" t="e">
        <v>#N/A</v>
      </c>
      <c r="K59" s="135"/>
      <c r="L59" s="135"/>
      <c r="M59" s="78" t="e">
        <f t="shared" si="18"/>
        <v>#N/A</v>
      </c>
      <c r="N59" s="80"/>
      <c r="O59" s="74"/>
      <c r="P59" s="74"/>
      <c r="Q59" s="54" t="str">
        <f t="shared" si="19"/>
        <v/>
      </c>
      <c r="R59" s="54"/>
      <c r="S59" s="74"/>
      <c r="T59" s="74"/>
      <c r="U59" s="54"/>
      <c r="V59" s="74"/>
      <c r="W59" s="54"/>
      <c r="X59" s="79" t="str">
        <f t="shared" si="20"/>
        <v/>
      </c>
    </row>
    <row r="60" spans="1:24" ht="30" customHeight="1" x14ac:dyDescent="0.2">
      <c r="A60" s="49" t="str">
        <f>MID(F$56,FIND("(Q",F$56)+1,8)&amp;"_iv"</f>
        <v>Q8d.4.6a_iv</v>
      </c>
      <c r="B60" s="49" t="s">
        <v>23</v>
      </c>
      <c r="C60" s="81" t="s">
        <v>46</v>
      </c>
      <c r="D60" s="51" t="s">
        <v>0</v>
      </c>
      <c r="E60" s="67" t="s">
        <v>0</v>
      </c>
      <c r="F60" s="166"/>
      <c r="G60" s="211" t="s">
        <v>489</v>
      </c>
      <c r="H60" s="212"/>
      <c r="I60" s="210"/>
      <c r="J60" s="97" t="e">
        <v>#N/A</v>
      </c>
      <c r="K60" s="135"/>
      <c r="L60" s="135"/>
      <c r="M60" s="78" t="e">
        <f t="shared" si="18"/>
        <v>#N/A</v>
      </c>
      <c r="N60" s="80"/>
      <c r="O60" s="74"/>
      <c r="P60" s="74"/>
      <c r="Q60" s="54" t="str">
        <f t="shared" si="19"/>
        <v/>
      </c>
      <c r="R60" s="54"/>
      <c r="S60" s="74"/>
      <c r="T60" s="74"/>
      <c r="U60" s="54"/>
      <c r="V60" s="74"/>
      <c r="W60" s="54"/>
      <c r="X60" s="79" t="str">
        <f t="shared" si="20"/>
        <v/>
      </c>
    </row>
    <row r="61" spans="1:24" ht="30" customHeight="1" x14ac:dyDescent="0.2">
      <c r="A61" s="49" t="str">
        <f>MID(F$56,FIND("(Q",F$56)+1,8)&amp;"_v"</f>
        <v>Q8d.4.6a_v</v>
      </c>
      <c r="B61" s="49" t="s">
        <v>23</v>
      </c>
      <c r="C61" s="81" t="s">
        <v>47</v>
      </c>
      <c r="D61" s="51" t="s">
        <v>0</v>
      </c>
      <c r="E61" s="67" t="s">
        <v>0</v>
      </c>
      <c r="F61" s="166"/>
      <c r="G61" s="211" t="s">
        <v>490</v>
      </c>
      <c r="H61" s="212"/>
      <c r="I61" s="210"/>
      <c r="J61" s="97" t="e">
        <v>#N/A</v>
      </c>
      <c r="K61" s="135"/>
      <c r="L61" s="135"/>
      <c r="M61" s="78" t="e">
        <f t="shared" si="18"/>
        <v>#N/A</v>
      </c>
      <c r="N61" s="80"/>
      <c r="O61" s="74"/>
      <c r="P61" s="74"/>
      <c r="Q61" s="54" t="str">
        <f t="shared" si="19"/>
        <v/>
      </c>
      <c r="R61" s="54"/>
      <c r="S61" s="74"/>
      <c r="T61" s="74"/>
      <c r="U61" s="54"/>
      <c r="V61" s="74"/>
      <c r="W61" s="54"/>
      <c r="X61" s="79" t="str">
        <f t="shared" si="20"/>
        <v/>
      </c>
    </row>
    <row r="62" spans="1:24" ht="30" customHeight="1" x14ac:dyDescent="0.2">
      <c r="A62" s="49" t="str">
        <f>MID(F$56,FIND("(Q",F$56)+1,8)&amp;"_vi"</f>
        <v>Q8d.4.6a_vi</v>
      </c>
      <c r="B62" s="49" t="s">
        <v>23</v>
      </c>
      <c r="C62" s="81" t="s">
        <v>48</v>
      </c>
      <c r="D62" s="51" t="s">
        <v>0</v>
      </c>
      <c r="E62" s="67" t="s">
        <v>0</v>
      </c>
      <c r="F62" s="166"/>
      <c r="G62" s="211" t="s">
        <v>491</v>
      </c>
      <c r="H62" s="212"/>
      <c r="I62" s="210"/>
      <c r="J62" s="97" t="e">
        <v>#N/A</v>
      </c>
      <c r="K62" s="135"/>
      <c r="L62" s="135"/>
      <c r="M62" s="78" t="e">
        <f t="shared" si="18"/>
        <v>#N/A</v>
      </c>
      <c r="N62" s="80"/>
      <c r="O62" s="74"/>
      <c r="P62" s="74"/>
      <c r="Q62" s="54" t="str">
        <f t="shared" si="19"/>
        <v/>
      </c>
      <c r="R62" s="54"/>
      <c r="S62" s="74"/>
      <c r="T62" s="74"/>
      <c r="U62" s="54"/>
      <c r="V62" s="74"/>
      <c r="W62" s="54"/>
      <c r="X62" s="79" t="str">
        <f t="shared" si="20"/>
        <v/>
      </c>
    </row>
    <row r="63" spans="1:24" ht="33" customHeight="1" x14ac:dyDescent="0.2">
      <c r="A63" s="49" t="str">
        <f>MID(F63,FIND("(Q",F63)+1,8)</f>
        <v>Q8d.4.6b</v>
      </c>
      <c r="B63" s="49" t="s">
        <v>87</v>
      </c>
      <c r="C63" s="57"/>
      <c r="D63" s="51"/>
      <c r="E63" s="67"/>
      <c r="F63" s="197" t="s">
        <v>543</v>
      </c>
      <c r="G63" s="197"/>
      <c r="H63" s="198"/>
      <c r="I63" s="168"/>
      <c r="J63" s="97" t="s">
        <v>0</v>
      </c>
      <c r="K63" s="135"/>
      <c r="L63" s="135"/>
      <c r="M63" s="78" t="str">
        <f t="shared" si="18"/>
        <v/>
      </c>
      <c r="N63" s="80"/>
      <c r="O63" s="74"/>
      <c r="P63" s="74"/>
      <c r="Q63" s="54" t="str">
        <f t="shared" si="19"/>
        <v/>
      </c>
      <c r="R63" s="54"/>
      <c r="S63" s="74"/>
      <c r="T63" s="74"/>
      <c r="U63" s="54"/>
      <c r="V63" s="74"/>
      <c r="W63" s="54"/>
      <c r="X63" s="79" t="str">
        <f t="shared" si="20"/>
        <v/>
      </c>
    </row>
    <row r="64" spans="1:24" ht="144" customHeight="1" x14ac:dyDescent="0.2">
      <c r="A64" s="49" t="str">
        <f>MID(E64,FIND("(Q",E64)+1,7)</f>
        <v>Q8d.4.7</v>
      </c>
      <c r="B64" s="49" t="s">
        <v>21</v>
      </c>
      <c r="C64" s="81" t="s">
        <v>49</v>
      </c>
      <c r="D64" s="51" t="s">
        <v>0</v>
      </c>
      <c r="E64" s="204" t="s">
        <v>544</v>
      </c>
      <c r="F64" s="204"/>
      <c r="G64" s="204"/>
      <c r="H64" s="205"/>
      <c r="I64" s="168" t="s">
        <v>633</v>
      </c>
      <c r="J64" s="97" t="e">
        <v>#N/A</v>
      </c>
      <c r="K64" s="135"/>
      <c r="L64" s="135"/>
      <c r="M64" s="78" t="e">
        <f t="shared" si="18"/>
        <v>#N/A</v>
      </c>
      <c r="N64" s="80"/>
      <c r="O64" s="74"/>
      <c r="P64" s="74"/>
      <c r="Q64" s="54" t="str">
        <f t="shared" si="19"/>
        <v/>
      </c>
      <c r="R64" s="54"/>
      <c r="S64" s="74"/>
      <c r="T64" s="74"/>
      <c r="U64" s="54"/>
      <c r="V64" s="74"/>
      <c r="W64" s="54"/>
      <c r="X64" s="79" t="str">
        <f t="shared" si="20"/>
        <v/>
      </c>
    </row>
    <row r="65" spans="1:24" ht="27" customHeight="1" x14ac:dyDescent="0.2">
      <c r="A65" s="49" t="str">
        <f>MID(E65,FIND("(Q",E65)+1,8)</f>
        <v>Q8d.4.7a</v>
      </c>
      <c r="B65" s="49" t="s">
        <v>87</v>
      </c>
      <c r="C65" s="57"/>
      <c r="D65" s="51"/>
      <c r="E65" s="197" t="s">
        <v>545</v>
      </c>
      <c r="F65" s="197"/>
      <c r="G65" s="197"/>
      <c r="H65" s="198"/>
      <c r="I65" s="108"/>
      <c r="J65" s="97" t="s">
        <v>0</v>
      </c>
      <c r="K65" s="135"/>
      <c r="L65" s="135"/>
      <c r="M65" s="78" t="str">
        <f t="shared" si="18"/>
        <v/>
      </c>
      <c r="N65" s="80"/>
      <c r="O65" s="74"/>
      <c r="P65" s="74"/>
      <c r="Q65" s="54" t="str">
        <f t="shared" si="19"/>
        <v/>
      </c>
      <c r="R65" s="54"/>
      <c r="S65" s="74"/>
      <c r="T65" s="74"/>
      <c r="U65" s="54"/>
      <c r="V65" s="74"/>
      <c r="W65" s="54"/>
      <c r="X65" s="79" t="str">
        <f t="shared" si="20"/>
        <v/>
      </c>
    </row>
    <row r="66" spans="1:24" ht="50.25" customHeight="1" x14ac:dyDescent="0.2">
      <c r="A66" s="49" t="str">
        <f>MID(E66,FIND("(Q",E66)+1,7)</f>
        <v>Q8d.4.8</v>
      </c>
      <c r="B66" s="49" t="s">
        <v>23</v>
      </c>
      <c r="C66" s="81" t="s">
        <v>50</v>
      </c>
      <c r="D66" s="51" t="s">
        <v>0</v>
      </c>
      <c r="E66" s="204" t="s">
        <v>546</v>
      </c>
      <c r="F66" s="204"/>
      <c r="G66" s="204"/>
      <c r="H66" s="205"/>
      <c r="I66" s="178" t="s">
        <v>481</v>
      </c>
      <c r="J66" s="97" t="e">
        <v>#N/A</v>
      </c>
      <c r="K66" s="135"/>
      <c r="L66" s="135"/>
      <c r="M66" s="78" t="e">
        <f t="shared" si="18"/>
        <v>#N/A</v>
      </c>
      <c r="N66" s="80"/>
      <c r="O66" s="74"/>
      <c r="P66" s="74"/>
      <c r="Q66" s="54" t="str">
        <f t="shared" si="19"/>
        <v/>
      </c>
      <c r="R66" s="54"/>
      <c r="S66" s="74"/>
      <c r="T66" s="74"/>
      <c r="U66" s="54"/>
      <c r="V66" s="74"/>
      <c r="W66" s="54"/>
      <c r="X66" s="79" t="str">
        <f t="shared" si="20"/>
        <v/>
      </c>
    </row>
    <row r="67" spans="1:24" ht="24.75" customHeight="1" x14ac:dyDescent="0.2">
      <c r="A67" s="49" t="str">
        <f>MID(E67,FIND("(Q",E67)+1,8)</f>
        <v>Q8d.4.8a</v>
      </c>
      <c r="B67" s="49" t="s">
        <v>87</v>
      </c>
      <c r="C67" s="49"/>
      <c r="D67" s="51"/>
      <c r="E67" s="197" t="s">
        <v>547</v>
      </c>
      <c r="F67" s="197"/>
      <c r="G67" s="197"/>
      <c r="H67" s="198"/>
      <c r="I67" s="108"/>
      <c r="J67" s="97" t="s">
        <v>0</v>
      </c>
      <c r="K67" s="135"/>
      <c r="L67" s="135"/>
      <c r="M67" s="78" t="str">
        <f t="shared" si="18"/>
        <v/>
      </c>
      <c r="N67" s="80"/>
      <c r="O67" s="74"/>
      <c r="P67" s="74"/>
      <c r="Q67" s="54" t="str">
        <f t="shared" si="19"/>
        <v/>
      </c>
      <c r="R67" s="54"/>
      <c r="S67" s="74"/>
      <c r="T67" s="74"/>
      <c r="U67" s="54"/>
      <c r="V67" s="74"/>
      <c r="W67" s="54"/>
      <c r="X67" s="79" t="str">
        <f t="shared" si="20"/>
        <v/>
      </c>
    </row>
    <row r="68" spans="1:24" ht="72" customHeight="1" x14ac:dyDescent="0.2">
      <c r="A68" s="57"/>
      <c r="B68" s="49"/>
      <c r="C68" s="57"/>
      <c r="D68" s="201" t="s">
        <v>548</v>
      </c>
      <c r="E68" s="202"/>
      <c r="F68" s="202"/>
      <c r="G68" s="202"/>
      <c r="H68" s="203"/>
      <c r="I68" s="107" t="s">
        <v>634</v>
      </c>
      <c r="J68" s="97"/>
      <c r="K68" s="97"/>
      <c r="L68" s="97"/>
      <c r="M68" s="69"/>
      <c r="N68" s="36"/>
      <c r="O68" s="27"/>
      <c r="P68" s="73"/>
      <c r="Q68" s="73"/>
      <c r="R68" s="73"/>
      <c r="S68" s="73"/>
      <c r="T68" s="73"/>
      <c r="U68" s="43"/>
      <c r="W68" s="45"/>
      <c r="X68" s="35"/>
    </row>
    <row r="69" spans="1:24" ht="105" customHeight="1" x14ac:dyDescent="0.2">
      <c r="A69" s="59" t="str">
        <f>MID(E69,FIND("(Q",E69)+1,7)</f>
        <v>Q8d.5.1</v>
      </c>
      <c r="B69" s="49" t="s">
        <v>22</v>
      </c>
      <c r="C69" s="61"/>
      <c r="E69" s="204" t="s">
        <v>549</v>
      </c>
      <c r="F69" s="204"/>
      <c r="G69" s="204"/>
      <c r="H69" s="205"/>
      <c r="I69" s="242" t="s">
        <v>635</v>
      </c>
      <c r="J69" s="97" t="s">
        <v>0</v>
      </c>
      <c r="K69" s="135"/>
      <c r="L69" s="135"/>
      <c r="M69" s="78" t="str">
        <f t="shared" ref="M69:M72" si="21">IF(AND(J69="",K69=""),"",IF(K69="",J69,K69))</f>
        <v/>
      </c>
      <c r="N69" s="80"/>
      <c r="O69" s="74"/>
      <c r="P69" s="74"/>
      <c r="Q69" s="54" t="str">
        <f t="shared" ref="Q69:Q72" si="22">IF(O69="","",O69)</f>
        <v/>
      </c>
      <c r="R69" s="54"/>
      <c r="S69" s="74"/>
      <c r="T69" s="74"/>
      <c r="U69" s="54"/>
      <c r="V69" s="74"/>
      <c r="W69" s="54"/>
      <c r="X69" s="79" t="str">
        <f t="shared" ref="X69:X72" si="23">IF(AND(S69="",Q69=""),"",IF(S69="",Q69,S69))</f>
        <v/>
      </c>
    </row>
    <row r="70" spans="1:24" ht="34.5" customHeight="1" x14ac:dyDescent="0.2">
      <c r="A70" s="59" t="str">
        <f>MID(E70,FIND("(Q",E70)+1,8)</f>
        <v>Q8d.5.1a</v>
      </c>
      <c r="B70" s="49" t="s">
        <v>87</v>
      </c>
      <c r="C70" s="61"/>
      <c r="E70" s="197" t="s">
        <v>550</v>
      </c>
      <c r="F70" s="197"/>
      <c r="G70" s="197"/>
      <c r="H70" s="198"/>
      <c r="I70" s="242"/>
      <c r="J70" s="97" t="s">
        <v>0</v>
      </c>
      <c r="K70" s="135"/>
      <c r="L70" s="135"/>
      <c r="M70" s="78" t="str">
        <f t="shared" si="21"/>
        <v/>
      </c>
      <c r="N70" s="80"/>
      <c r="O70" s="74"/>
      <c r="P70" s="74"/>
      <c r="Q70" s="54" t="str">
        <f t="shared" si="22"/>
        <v/>
      </c>
      <c r="R70" s="54"/>
      <c r="S70" s="74"/>
      <c r="T70" s="74"/>
      <c r="U70" s="54"/>
      <c r="V70" s="74"/>
      <c r="W70" s="54"/>
      <c r="X70" s="79" t="str">
        <f t="shared" si="23"/>
        <v/>
      </c>
    </row>
    <row r="71" spans="1:24" ht="78" customHeight="1" x14ac:dyDescent="0.2">
      <c r="A71" s="59" t="str">
        <f>MID(E71,FIND("(Q",E71)+1,7)</f>
        <v>Q8d.5.2</v>
      </c>
      <c r="B71" s="49" t="s">
        <v>22</v>
      </c>
      <c r="C71" s="60"/>
      <c r="E71" s="199" t="s">
        <v>551</v>
      </c>
      <c r="F71" s="199"/>
      <c r="G71" s="199"/>
      <c r="H71" s="200"/>
      <c r="I71" s="210" t="s">
        <v>636</v>
      </c>
      <c r="J71" s="97" t="s">
        <v>0</v>
      </c>
      <c r="K71" s="135"/>
      <c r="L71" s="135"/>
      <c r="M71" s="78" t="str">
        <f t="shared" si="21"/>
        <v/>
      </c>
      <c r="N71" s="80"/>
      <c r="O71" s="74"/>
      <c r="P71" s="74"/>
      <c r="Q71" s="54" t="str">
        <f t="shared" si="22"/>
        <v/>
      </c>
      <c r="R71" s="54"/>
      <c r="S71" s="74"/>
      <c r="T71" s="74"/>
      <c r="U71" s="54"/>
      <c r="V71" s="74"/>
      <c r="W71" s="54"/>
      <c r="X71" s="79" t="str">
        <f t="shared" si="23"/>
        <v/>
      </c>
    </row>
    <row r="72" spans="1:24" ht="86.45" customHeight="1" thickBot="1" x14ac:dyDescent="0.25">
      <c r="A72" s="59" t="str">
        <f>MID(E72,FIND("(Q",E72)+1,7)</f>
        <v>Q8d.5.3</v>
      </c>
      <c r="B72" s="49" t="s">
        <v>22</v>
      </c>
      <c r="C72" s="61"/>
      <c r="E72" s="199" t="s">
        <v>552</v>
      </c>
      <c r="F72" s="199"/>
      <c r="G72" s="199"/>
      <c r="H72" s="200"/>
      <c r="I72" s="210"/>
      <c r="J72" s="97" t="s">
        <v>0</v>
      </c>
      <c r="K72" s="135"/>
      <c r="L72" s="135"/>
      <c r="M72" s="78" t="str">
        <f t="shared" si="21"/>
        <v/>
      </c>
      <c r="N72" s="80"/>
      <c r="O72" s="74"/>
      <c r="P72" s="74"/>
      <c r="Q72" s="54" t="str">
        <f t="shared" si="22"/>
        <v/>
      </c>
      <c r="R72" s="54"/>
      <c r="S72" s="74"/>
      <c r="T72" s="74"/>
      <c r="U72" s="54"/>
      <c r="V72" s="74"/>
      <c r="W72" s="54"/>
      <c r="X72" s="79" t="str">
        <f t="shared" si="23"/>
        <v/>
      </c>
    </row>
    <row r="73" spans="1:24" x14ac:dyDescent="0.2">
      <c r="A73" s="49"/>
      <c r="B73" s="49"/>
      <c r="C73" s="49"/>
      <c r="D73" s="118"/>
      <c r="E73" s="118"/>
      <c r="F73" s="118"/>
      <c r="G73" s="118"/>
      <c r="H73" s="118"/>
      <c r="I73" s="163"/>
      <c r="J73" s="163"/>
      <c r="K73" s="163"/>
      <c r="L73" s="163"/>
      <c r="M73" s="162"/>
      <c r="N73" s="161"/>
      <c r="O73" s="161"/>
      <c r="P73" s="161"/>
    </row>
    <row r="74" spans="1:24" x14ac:dyDescent="0.2">
      <c r="A74" s="49"/>
      <c r="B74" s="58"/>
      <c r="C74" s="46"/>
    </row>
    <row r="75" spans="1:24" ht="13.5" thickBot="1" x14ac:dyDescent="0.25">
      <c r="A75" s="49"/>
      <c r="B75" s="58"/>
      <c r="C75" s="46"/>
      <c r="M75" s="117"/>
      <c r="N75" s="117"/>
    </row>
    <row r="76" spans="1:24" ht="41.45" customHeight="1" thickBot="1" x14ac:dyDescent="0.25">
      <c r="A76" s="49"/>
      <c r="B76" s="58"/>
      <c r="C76" s="46"/>
      <c r="H76" s="236" t="s">
        <v>617</v>
      </c>
      <c r="I76" s="237"/>
      <c r="J76" s="156"/>
      <c r="M76" s="117"/>
      <c r="N76" s="117"/>
    </row>
    <row r="77" spans="1:24" s="71" customFormat="1" ht="118.9" customHeight="1" thickBot="1" x14ac:dyDescent="0.25">
      <c r="A77" s="64"/>
      <c r="B77" s="89"/>
      <c r="C77" s="90"/>
      <c r="D77" s="91"/>
      <c r="E77" s="91"/>
      <c r="F77" s="91"/>
      <c r="G77" s="91"/>
      <c r="H77" s="238" t="s">
        <v>621</v>
      </c>
      <c r="I77" s="239"/>
      <c r="J77" s="155"/>
      <c r="K77" s="100"/>
      <c r="L77" s="117"/>
      <c r="M77" s="117"/>
      <c r="N77" s="117"/>
      <c r="O77" s="77"/>
      <c r="P77" s="77"/>
      <c r="Q77" s="77"/>
      <c r="R77" s="77"/>
      <c r="S77" s="77"/>
      <c r="T77" s="77"/>
      <c r="U77" s="92"/>
    </row>
    <row r="78" spans="1:24" s="71" customFormat="1" ht="41.45" customHeight="1" thickBot="1" x14ac:dyDescent="0.25">
      <c r="A78" s="64"/>
      <c r="B78" s="89"/>
      <c r="C78" s="90"/>
      <c r="D78" s="91"/>
      <c r="E78" s="91"/>
      <c r="F78" s="91"/>
      <c r="G78" s="91"/>
      <c r="H78" s="240" t="s">
        <v>493</v>
      </c>
      <c r="I78" s="241"/>
      <c r="J78" s="156"/>
      <c r="K78" s="100"/>
      <c r="L78" s="117"/>
      <c r="M78" s="117"/>
      <c r="N78" s="117"/>
      <c r="O78" s="77"/>
      <c r="P78" s="77"/>
      <c r="Q78" s="77"/>
      <c r="R78" s="77"/>
      <c r="S78" s="77"/>
      <c r="T78" s="77"/>
      <c r="U78" s="92"/>
    </row>
    <row r="79" spans="1:24" s="71" customFormat="1" ht="100.9" customHeight="1" thickBot="1" x14ac:dyDescent="0.25">
      <c r="A79" s="64"/>
      <c r="B79" s="89"/>
      <c r="C79" s="90"/>
      <c r="D79" s="91"/>
      <c r="E79" s="91"/>
      <c r="F79" s="91"/>
      <c r="G79" s="91"/>
      <c r="H79" s="243" t="s">
        <v>619</v>
      </c>
      <c r="I79" s="244"/>
      <c r="J79" s="158"/>
      <c r="K79" s="100"/>
      <c r="L79" s="117"/>
      <c r="M79" s="117"/>
      <c r="N79" s="117"/>
      <c r="O79" s="77"/>
      <c r="P79" s="77"/>
      <c r="Q79" s="77"/>
      <c r="R79" s="77"/>
      <c r="S79" s="77"/>
      <c r="T79" s="77"/>
      <c r="U79" s="92"/>
    </row>
    <row r="80" spans="1:24" s="71" customFormat="1" ht="55.9" customHeight="1" thickBot="1" x14ac:dyDescent="0.25">
      <c r="A80" s="64"/>
      <c r="B80" s="89"/>
      <c r="C80" s="90"/>
      <c r="D80" s="91"/>
      <c r="E80" s="91"/>
      <c r="F80" s="91"/>
      <c r="G80" s="91"/>
      <c r="H80" s="245" t="s">
        <v>478</v>
      </c>
      <c r="I80" s="246"/>
      <c r="J80" s="156"/>
      <c r="K80" s="100"/>
      <c r="L80" s="117"/>
      <c r="M80" s="117"/>
      <c r="N80" s="117"/>
      <c r="O80" s="77"/>
      <c r="P80" s="77"/>
      <c r="Q80" s="77"/>
      <c r="R80" s="77"/>
      <c r="S80" s="77"/>
      <c r="T80" s="77"/>
      <c r="U80" s="92"/>
    </row>
    <row r="81" spans="1:14" ht="171" customHeight="1" thickBot="1" x14ac:dyDescent="0.25">
      <c r="A81" s="49"/>
      <c r="B81" s="21"/>
      <c r="C81" s="58"/>
      <c r="H81" s="238" t="s">
        <v>615</v>
      </c>
      <c r="I81" s="239"/>
      <c r="J81" s="155"/>
      <c r="M81" s="117"/>
      <c r="N81" s="117"/>
    </row>
    <row r="82" spans="1:14" ht="47.45" customHeight="1" thickBot="1" x14ac:dyDescent="0.25">
      <c r="A82" s="49"/>
      <c r="B82" s="21"/>
      <c r="C82" s="58"/>
      <c r="H82" s="240" t="s">
        <v>479</v>
      </c>
      <c r="I82" s="241"/>
      <c r="J82" s="156"/>
      <c r="M82" s="117"/>
      <c r="N82" s="117"/>
    </row>
    <row r="83" spans="1:14" ht="150" customHeight="1" thickBot="1" x14ac:dyDescent="0.25">
      <c r="A83" s="49"/>
      <c r="B83" s="58"/>
      <c r="C83" s="46"/>
      <c r="H83" s="238" t="s">
        <v>614</v>
      </c>
      <c r="I83" s="239"/>
      <c r="J83" s="155"/>
    </row>
    <row r="84" spans="1:14" ht="46.9" customHeight="1" thickBot="1" x14ac:dyDescent="0.25">
      <c r="A84" s="49"/>
      <c r="B84" s="49"/>
      <c r="C84" s="49"/>
      <c r="H84" s="240" t="s">
        <v>480</v>
      </c>
      <c r="I84" s="241"/>
      <c r="J84" s="156"/>
    </row>
    <row r="85" spans="1:14" ht="229.15" customHeight="1" thickBot="1" x14ac:dyDescent="0.25">
      <c r="C85" s="49"/>
      <c r="H85" s="238" t="s">
        <v>613</v>
      </c>
      <c r="I85" s="239"/>
      <c r="J85" s="157"/>
    </row>
    <row r="86" spans="1:14" x14ac:dyDescent="0.2">
      <c r="B86" s="46"/>
      <c r="H86" s="123"/>
      <c r="I86" s="100"/>
    </row>
    <row r="87" spans="1:14" x14ac:dyDescent="0.2">
      <c r="H87" s="194"/>
      <c r="I87" s="194"/>
      <c r="J87" s="194"/>
    </row>
  </sheetData>
  <mergeCells count="78">
    <mergeCell ref="E48:H48"/>
    <mergeCell ref="H83:I83"/>
    <mergeCell ref="H84:I84"/>
    <mergeCell ref="H85:I85"/>
    <mergeCell ref="E51:H51"/>
    <mergeCell ref="G59:H59"/>
    <mergeCell ref="G60:H60"/>
    <mergeCell ref="I69:I70"/>
    <mergeCell ref="I71:I72"/>
    <mergeCell ref="H77:I77"/>
    <mergeCell ref="H78:I78"/>
    <mergeCell ref="H79:I79"/>
    <mergeCell ref="H80:I80"/>
    <mergeCell ref="H81:I81"/>
    <mergeCell ref="H82:I82"/>
    <mergeCell ref="D32:H32"/>
    <mergeCell ref="D46:H46"/>
    <mergeCell ref="H76:I76"/>
    <mergeCell ref="E40:H40"/>
    <mergeCell ref="F41:H41"/>
    <mergeCell ref="F37:H37"/>
    <mergeCell ref="E38:H38"/>
    <mergeCell ref="F43:H43"/>
    <mergeCell ref="F63:H63"/>
    <mergeCell ref="E64:H64"/>
    <mergeCell ref="E65:H65"/>
    <mergeCell ref="E66:H66"/>
    <mergeCell ref="E53:H53"/>
    <mergeCell ref="E49:H49"/>
    <mergeCell ref="E52:H52"/>
    <mergeCell ref="E44:H44"/>
    <mergeCell ref="E10:H10"/>
    <mergeCell ref="F22:H22"/>
    <mergeCell ref="E24:H24"/>
    <mergeCell ref="E23:H23"/>
    <mergeCell ref="E25:H25"/>
    <mergeCell ref="F16:H16"/>
    <mergeCell ref="F17:H17"/>
    <mergeCell ref="O3:X3"/>
    <mergeCell ref="D4:H4"/>
    <mergeCell ref="D5:H5"/>
    <mergeCell ref="D9:H9"/>
    <mergeCell ref="E6:H6"/>
    <mergeCell ref="E7:H7"/>
    <mergeCell ref="E8:H8"/>
    <mergeCell ref="J3:N3"/>
    <mergeCell ref="I11:I22"/>
    <mergeCell ref="I33:I34"/>
    <mergeCell ref="F39:H39"/>
    <mergeCell ref="E55:H55"/>
    <mergeCell ref="G61:H61"/>
    <mergeCell ref="G57:H57"/>
    <mergeCell ref="G58:H58"/>
    <mergeCell ref="E28:H28"/>
    <mergeCell ref="E31:H31"/>
    <mergeCell ref="E35:H35"/>
    <mergeCell ref="E36:H36"/>
    <mergeCell ref="E29:H29"/>
    <mergeCell ref="E30:H30"/>
    <mergeCell ref="E33:H33"/>
    <mergeCell ref="E34:H34"/>
    <mergeCell ref="D27:H27"/>
    <mergeCell ref="H87:J87"/>
    <mergeCell ref="E26:H26"/>
    <mergeCell ref="E70:H70"/>
    <mergeCell ref="E71:H71"/>
    <mergeCell ref="E72:H72"/>
    <mergeCell ref="E67:H67"/>
    <mergeCell ref="D68:H68"/>
    <mergeCell ref="E69:H69"/>
    <mergeCell ref="E54:H54"/>
    <mergeCell ref="E42:H42"/>
    <mergeCell ref="E45:H45"/>
    <mergeCell ref="E47:H47"/>
    <mergeCell ref="E50:H50"/>
    <mergeCell ref="I56:I62"/>
    <mergeCell ref="G62:H62"/>
    <mergeCell ref="F56:H56"/>
  </mergeCells>
  <conditionalFormatting sqref="K57:K62 O57:O62 S57:S62">
    <cfRule type="expression" dxfId="9" priority="5">
      <formula>OR(AND(K$55="да",LEFT(K57,12)="не применимо"),AND(K$55="нет",LEFT(K57,12)&lt;&gt;"не применимо"))</formula>
    </cfRule>
  </conditionalFormatting>
  <conditionalFormatting sqref="K37 O37 S37">
    <cfRule type="expression" dxfId="8" priority="4">
      <formula>OR(AND(K36="да",LEFT(K37,14)="не применимо"),AND(K36="нет",LEFT(K37,14)&lt;&gt;"не применимо"))</formula>
    </cfRule>
  </conditionalFormatting>
  <conditionalFormatting sqref="K39 O39 S39">
    <cfRule type="expression" dxfId="7" priority="3">
      <formula>OR(AND(K38="да",LEFT(K39,14)="не применимо"),AND(K38="нет",LEFT(K39,14)&lt;&gt;"не применимо"))</formula>
    </cfRule>
  </conditionalFormatting>
  <conditionalFormatting sqref="K41 O41 S41">
    <cfRule type="expression" dxfId="6" priority="2">
      <formula>OR(AND(K40="да",LEFT(K41,14)="не применимо"),AND(K40="нет",LEFT(K41,14)&lt;&gt;"не применимо"))</formula>
    </cfRule>
  </conditionalFormatting>
  <conditionalFormatting sqref="K43 O43 S43">
    <cfRule type="expression" dxfId="5" priority="1">
      <formula>OR(AND(LEFT(K42,2)="да",LEFT(K43,12)="не применимо"),AND(K42="нет",LEFT(K43,12)&lt;&gt;"не применимо"))</formula>
    </cfRule>
  </conditionalFormatting>
  <dataValidations count="17">
    <dataValidation type="list" allowBlank="1" showInputMessage="1" showErrorMessage="1" sqref="K6 K24 K28 K36 K38 K40 K55 K71:K72 O6 O24 O28 O36 O38 O40 O55 O71:O72 S6 S24 S28 S36 S38 S40 S55 S71:S72">
      <formula1>ECO_A</formula1>
    </dataValidation>
    <dataValidation allowBlank="1" showInputMessage="1" showErrorMessage="1" sqref="K9:K10 S73:S88 S56 O9:O10 P6:R88 T6:Y88 O73:O88 K23 S9:S10 S27 S70 S67:S68 S34:S35 S54 O23 K27 O34:O35 K56 S65 K54 K70 S23 O27 K34:K35 O56 K67:K68 O54 O70 K7 O7 S7 K25 O25 S25 K29 O29 S29 K31:K32 O31:O32 S31:S32 O67:O68 O65 K65 K63 O63 S63 K45:K46 O45:O46 S45:S46 K48 O48 S48 K51 O51 S51 L6:N75 L83:N87 K73:K91 O89:Y91"/>
    <dataValidation type="list" allowBlank="1" showInputMessage="1" showErrorMessage="1" sqref="K42 O42 S42">
      <formula1>ECO_H</formula1>
    </dataValidation>
    <dataValidation type="list" allowBlank="1" showInputMessage="1" showErrorMessage="1" sqref="O11:O21 K11:K21 S11:S21">
      <formula1>ECO_E</formula1>
    </dataValidation>
    <dataValidation type="list" allowBlank="1" showInputMessage="1" showErrorMessage="1" sqref="K8 O8 S8">
      <formula1>ECO_B</formula1>
    </dataValidation>
    <dataValidation type="list" allowBlank="1" showInputMessage="1" showErrorMessage="1" sqref="K26 O26 S26">
      <formula1>ECO_D</formula1>
    </dataValidation>
    <dataValidation type="list" allowBlank="1" showInputMessage="1" showErrorMessage="1" sqref="K30 O30 S30">
      <formula1>ECO_F</formula1>
    </dataValidation>
    <dataValidation type="list" allowBlank="1" showInputMessage="1" showErrorMessage="1" sqref="K33 O33 S33">
      <formula1>ECO_G</formula1>
    </dataValidation>
    <dataValidation type="list" allowBlank="1" showInputMessage="1" showErrorMessage="1" sqref="K44 O44 S44">
      <formula1>ECO_I</formula1>
    </dataValidation>
    <dataValidation type="list" allowBlank="1" showInputMessage="1" showErrorMessage="1" sqref="K47 O47 S47">
      <formula1>ECO_J</formula1>
    </dataValidation>
    <dataValidation type="list" allowBlank="1" showInputMessage="1" showErrorMessage="1" sqref="K49 O49 S49">
      <formula1>ECO_K</formula1>
    </dataValidation>
    <dataValidation type="list" allowBlank="1" showInputMessage="1" showErrorMessage="1" sqref="K52 O52 S52">
      <formula1>ECO_M</formula1>
    </dataValidation>
    <dataValidation type="list" allowBlank="1" showInputMessage="1" showErrorMessage="1" sqref="K64 O64 S64">
      <formula1>ECO_O</formula1>
    </dataValidation>
    <dataValidation type="list" allowBlank="1" showInputMessage="1" showErrorMessage="1" sqref="K66 O66 S66">
      <formula1>ECO_P</formula1>
    </dataValidation>
    <dataValidation type="list" allowBlank="1" showInputMessage="1" showErrorMessage="1" sqref="K69 O69 S69">
      <formula1>ECO_Q</formula1>
    </dataValidation>
    <dataValidation type="list" allowBlank="1" showInputMessage="1" showErrorMessage="1" sqref="K50 O50 S50">
      <formula1>ECO_AG</formula1>
    </dataValidation>
    <dataValidation type="list" allowBlank="1" showInputMessage="1" showErrorMessage="1" sqref="K53 O53 S53">
      <formula1>ECO_AH</formula1>
    </dataValidation>
  </dataValidations>
  <hyperlinks>
    <hyperlink ref="D5:H5" location="'8D-ARCHITECTS'!H77" display="Важные инструкции для респондентов - ПОЖАЛУЙСТА ПРОЧТИТЕ"/>
    <hyperlink ref="I47" location="'8D-ARCHITECTS'!H80" display="Детальные определения"/>
    <hyperlink ref="I66" location="'8D-ARCHITECTS'!H82" display="Детальные определения"/>
    <hyperlink ref="I30" location="'8D-ARCHITECTS'!H78" display="Инструкции"/>
    <hyperlink ref="I10" location="'8D-ARCHITECTS'!H84" display="Определения - ПОЖАЛУЙСТА ПРОЧТИТЕ"/>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OFFSET(Conditions!$U$3,0,0,Conditions!$U$1,1)</xm:f>
          </x14:formula1>
          <xm:sqref>K37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OFFSET(Conditions!$V$3,0,0,Conditions!$V$1,1)</xm:f>
          </x14:formula1>
          <xm:sqref>K39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OFFSET(Conditions!$W$3,0,0,Conditions!$W$1,1)</xm:f>
          </x14:formula1>
          <xm:sqref>K41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OFFSET(Conditions!$X$3,0,0,Conditions!$X$1,1)</xm:f>
          </x14:formula1>
          <xm:sqref>K57:K62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OFFSET(Conditions!$Y$3,0,0,Conditions!$Y$1,1)</xm:f>
          </x14:formula1>
          <xm:sqref>K43</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OFFSET(Conditions!$U$13,0,0,Conditions!$U$11,1)</xm:f>
          </x14:formula1>
          <xm:sqref>O37</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OFFSET(Conditions!$V$13,0,0,Conditions!$V$11,1)</xm:f>
          </x14:formula1>
          <xm:sqref>O39</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OFFSET(Conditions!$W$13,0,0,Conditions!$W$11,1)</xm:f>
          </x14:formula1>
          <xm:sqref>O41</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OFFSET(Conditions!$X$13,0,0,Conditions!$X$11,1)</xm:f>
          </x14:formula1>
          <xm:sqref>O62</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OFFSET(Conditions!$Y$13,0,0,Conditions!$Y$11,1)</xm:f>
          </x14:formula1>
          <xm:sqref>O43</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OFFSET(Conditions!$U$23,0,0,Conditions!$U$21,1)</xm:f>
          </x14:formula1>
          <xm:sqref>S37</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OFFSET(Conditions!$V$23,0,0,Conditions!$V$21,1)</xm:f>
          </x14:formula1>
          <xm:sqref>S39</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OFFSET(Conditions!$W$23,0,0,Conditions!$W$21,1)</xm:f>
          </x14:formula1>
          <xm:sqref>S41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OFFSET(Conditions!$X$23,0,0,Conditions!$X$21,1)</xm:f>
          </x14:formula1>
          <xm:sqref>S57:S62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OFFSET(Conditions!$Y$23,0,0,Conditions!$Y$21,1)</xm:f>
          </x14:formula1>
          <xm:sqref>S43</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OFFSET(Conditions!$X$13,0,0,Conditions!$X$11,1)</xm:f>
          </x14:formula1>
          <xm:sqref>O57:O61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B86"/>
  <sheetViews>
    <sheetView tabSelected="1" topLeftCell="D1" zoomScale="90" zoomScaleNormal="90" workbookViewId="0">
      <selection activeCell="P6" sqref="P6"/>
    </sheetView>
  </sheetViews>
  <sheetFormatPr defaultRowHeight="12.75" x14ac:dyDescent="0.2"/>
  <cols>
    <col min="1" max="1" width="7.7109375" style="49" hidden="1" customWidth="1"/>
    <col min="2" max="2" width="7.85546875" style="49" hidden="1" customWidth="1"/>
    <col min="3" max="3" width="8.85546875" style="49" hidden="1" customWidth="1"/>
    <col min="4" max="5" width="3.42578125" style="50" customWidth="1"/>
    <col min="6" max="7" width="2.7109375" style="50" customWidth="1"/>
    <col min="8" max="8" width="55.7109375" style="50" customWidth="1"/>
    <col min="9" max="9" width="37.28515625" style="117" customWidth="1"/>
    <col min="10" max="10" width="17.140625" style="117" hidden="1" customWidth="1"/>
    <col min="11" max="11" width="25.28515625" style="28" hidden="1" customWidth="1"/>
    <col min="12" max="12" width="20.7109375" style="28" hidden="1" customWidth="1"/>
    <col min="13" max="13" width="15.85546875" style="29" hidden="1" customWidth="1"/>
    <col min="14" max="14" width="13.85546875" style="28" hidden="1" customWidth="1"/>
    <col min="15" max="15" width="70.7109375" style="28" customWidth="1"/>
    <col min="16" max="16" width="45.7109375" style="28" customWidth="1"/>
    <col min="17" max="19" width="14.5703125" style="28" hidden="1" customWidth="1"/>
    <col min="20" max="20" width="16.5703125" style="28" hidden="1" customWidth="1"/>
    <col min="21" max="21" width="18.85546875" style="25" hidden="1" customWidth="1"/>
    <col min="22" max="22" width="15" style="70" hidden="1" customWidth="1"/>
    <col min="23" max="23" width="11.140625" style="70" hidden="1" customWidth="1"/>
    <col min="24" max="24" width="10.5703125" style="70" hidden="1" customWidth="1"/>
    <col min="25" max="25" width="6.42578125" style="70" customWidth="1"/>
    <col min="26" max="26" width="6.7109375" style="24" customWidth="1"/>
    <col min="27" max="28" width="9.140625" style="24"/>
    <col min="29" max="241" width="9.140625" style="70"/>
    <col min="242" max="244" width="9.140625" style="70" customWidth="1"/>
    <col min="245" max="248" width="3.140625" style="70" customWidth="1"/>
    <col min="249" max="249" width="9.140625" style="70" customWidth="1"/>
    <col min="250" max="253" width="2.7109375" style="70" customWidth="1"/>
    <col min="254" max="254" width="61.7109375" style="70" customWidth="1"/>
    <col min="255" max="257" width="7.7109375" style="70" customWidth="1"/>
    <col min="258" max="258" width="29.7109375" style="70" customWidth="1"/>
    <col min="259" max="259" width="8.7109375" style="70" customWidth="1"/>
    <col min="260" max="260" width="31.7109375" style="70" customWidth="1"/>
    <col min="261" max="262" width="9.140625" style="70"/>
    <col min="263" max="263" width="9.140625" style="70" customWidth="1"/>
    <col min="264" max="497" width="9.140625" style="70"/>
    <col min="498" max="500" width="9.140625" style="70" customWidth="1"/>
    <col min="501" max="504" width="3.140625" style="70" customWidth="1"/>
    <col min="505" max="505" width="9.140625" style="70" customWidth="1"/>
    <col min="506" max="509" width="2.7109375" style="70" customWidth="1"/>
    <col min="510" max="510" width="61.7109375" style="70" customWidth="1"/>
    <col min="511" max="513" width="7.7109375" style="70" customWidth="1"/>
    <col min="514" max="514" width="29.7109375" style="70" customWidth="1"/>
    <col min="515" max="515" width="8.7109375" style="70" customWidth="1"/>
    <col min="516" max="516" width="31.7109375" style="70" customWidth="1"/>
    <col min="517" max="518" width="9.140625" style="70"/>
    <col min="519" max="519" width="9.140625" style="70" customWidth="1"/>
    <col min="520" max="753" width="9.140625" style="70"/>
    <col min="754" max="756" width="9.140625" style="70" customWidth="1"/>
    <col min="757" max="760" width="3.140625" style="70" customWidth="1"/>
    <col min="761" max="761" width="9.140625" style="70" customWidth="1"/>
    <col min="762" max="765" width="2.7109375" style="70" customWidth="1"/>
    <col min="766" max="766" width="61.7109375" style="70" customWidth="1"/>
    <col min="767" max="769" width="7.7109375" style="70" customWidth="1"/>
    <col min="770" max="770" width="29.7109375" style="70" customWidth="1"/>
    <col min="771" max="771" width="8.7109375" style="70" customWidth="1"/>
    <col min="772" max="772" width="31.7109375" style="70" customWidth="1"/>
    <col min="773" max="774" width="9.140625" style="70"/>
    <col min="775" max="775" width="9.140625" style="70" customWidth="1"/>
    <col min="776" max="1009" width="9.140625" style="70"/>
    <col min="1010" max="1012" width="9.140625" style="70" customWidth="1"/>
    <col min="1013" max="1016" width="3.140625" style="70" customWidth="1"/>
    <col min="1017" max="1017" width="9.140625" style="70" customWidth="1"/>
    <col min="1018" max="1021" width="2.7109375" style="70" customWidth="1"/>
    <col min="1022" max="1022" width="61.7109375" style="70" customWidth="1"/>
    <col min="1023" max="1025" width="7.7109375" style="70" customWidth="1"/>
    <col min="1026" max="1026" width="29.7109375" style="70" customWidth="1"/>
    <col min="1027" max="1027" width="8.7109375" style="70" customWidth="1"/>
    <col min="1028" max="1028" width="31.7109375" style="70" customWidth="1"/>
    <col min="1029" max="1030" width="9.140625" style="70"/>
    <col min="1031" max="1031" width="9.140625" style="70" customWidth="1"/>
    <col min="1032" max="1265" width="9.140625" style="70"/>
    <col min="1266" max="1268" width="9.140625" style="70" customWidth="1"/>
    <col min="1269" max="1272" width="3.140625" style="70" customWidth="1"/>
    <col min="1273" max="1273" width="9.140625" style="70" customWidth="1"/>
    <col min="1274" max="1277" width="2.7109375" style="70" customWidth="1"/>
    <col min="1278" max="1278" width="61.7109375" style="70" customWidth="1"/>
    <col min="1279" max="1281" width="7.7109375" style="70" customWidth="1"/>
    <col min="1282" max="1282" width="29.7109375" style="70" customWidth="1"/>
    <col min="1283" max="1283" width="8.7109375" style="70" customWidth="1"/>
    <col min="1284" max="1284" width="31.7109375" style="70" customWidth="1"/>
    <col min="1285" max="1286" width="9.140625" style="70"/>
    <col min="1287" max="1287" width="9.140625" style="70" customWidth="1"/>
    <col min="1288" max="1521" width="9.140625" style="70"/>
    <col min="1522" max="1524" width="9.140625" style="70" customWidth="1"/>
    <col min="1525" max="1528" width="3.140625" style="70" customWidth="1"/>
    <col min="1529" max="1529" width="9.140625" style="70" customWidth="1"/>
    <col min="1530" max="1533" width="2.7109375" style="70" customWidth="1"/>
    <col min="1534" max="1534" width="61.7109375" style="70" customWidth="1"/>
    <col min="1535" max="1537" width="7.7109375" style="70" customWidth="1"/>
    <col min="1538" max="1538" width="29.7109375" style="70" customWidth="1"/>
    <col min="1539" max="1539" width="8.7109375" style="70" customWidth="1"/>
    <col min="1540" max="1540" width="31.7109375" style="70" customWidth="1"/>
    <col min="1541" max="1542" width="9.140625" style="70"/>
    <col min="1543" max="1543" width="9.140625" style="70" customWidth="1"/>
    <col min="1544" max="1777" width="9.140625" style="70"/>
    <col min="1778" max="1780" width="9.140625" style="70" customWidth="1"/>
    <col min="1781" max="1784" width="3.140625" style="70" customWidth="1"/>
    <col min="1785" max="1785" width="9.140625" style="70" customWidth="1"/>
    <col min="1786" max="1789" width="2.7109375" style="70" customWidth="1"/>
    <col min="1790" max="1790" width="61.7109375" style="70" customWidth="1"/>
    <col min="1791" max="1793" width="7.7109375" style="70" customWidth="1"/>
    <col min="1794" max="1794" width="29.7109375" style="70" customWidth="1"/>
    <col min="1795" max="1795" width="8.7109375" style="70" customWidth="1"/>
    <col min="1796" max="1796" width="31.7109375" style="70" customWidth="1"/>
    <col min="1797" max="1798" width="9.140625" style="70"/>
    <col min="1799" max="1799" width="9.140625" style="70" customWidth="1"/>
    <col min="1800" max="2033" width="9.140625" style="70"/>
    <col min="2034" max="2036" width="9.140625" style="70" customWidth="1"/>
    <col min="2037" max="2040" width="3.140625" style="70" customWidth="1"/>
    <col min="2041" max="2041" width="9.140625" style="70" customWidth="1"/>
    <col min="2042" max="2045" width="2.7109375" style="70" customWidth="1"/>
    <col min="2046" max="2046" width="61.7109375" style="70" customWidth="1"/>
    <col min="2047" max="2049" width="7.7109375" style="70" customWidth="1"/>
    <col min="2050" max="2050" width="29.7109375" style="70" customWidth="1"/>
    <col min="2051" max="2051" width="8.7109375" style="70" customWidth="1"/>
    <col min="2052" max="2052" width="31.7109375" style="70" customWidth="1"/>
    <col min="2053" max="2054" width="9.140625" style="70"/>
    <col min="2055" max="2055" width="9.140625" style="70" customWidth="1"/>
    <col min="2056" max="2289" width="9.140625" style="70"/>
    <col min="2290" max="2292" width="9.140625" style="70" customWidth="1"/>
    <col min="2293" max="2296" width="3.140625" style="70" customWidth="1"/>
    <col min="2297" max="2297" width="9.140625" style="70" customWidth="1"/>
    <col min="2298" max="2301" width="2.7109375" style="70" customWidth="1"/>
    <col min="2302" max="2302" width="61.7109375" style="70" customWidth="1"/>
    <col min="2303" max="2305" width="7.7109375" style="70" customWidth="1"/>
    <col min="2306" max="2306" width="29.7109375" style="70" customWidth="1"/>
    <col min="2307" max="2307" width="8.7109375" style="70" customWidth="1"/>
    <col min="2308" max="2308" width="31.7109375" style="70" customWidth="1"/>
    <col min="2309" max="2310" width="9.140625" style="70"/>
    <col min="2311" max="2311" width="9.140625" style="70" customWidth="1"/>
    <col min="2312" max="2545" width="9.140625" style="70"/>
    <col min="2546" max="2548" width="9.140625" style="70" customWidth="1"/>
    <col min="2549" max="2552" width="3.140625" style="70" customWidth="1"/>
    <col min="2553" max="2553" width="9.140625" style="70" customWidth="1"/>
    <col min="2554" max="2557" width="2.7109375" style="70" customWidth="1"/>
    <col min="2558" max="2558" width="61.7109375" style="70" customWidth="1"/>
    <col min="2559" max="2561" width="7.7109375" style="70" customWidth="1"/>
    <col min="2562" max="2562" width="29.7109375" style="70" customWidth="1"/>
    <col min="2563" max="2563" width="8.7109375" style="70" customWidth="1"/>
    <col min="2564" max="2564" width="31.7109375" style="70" customWidth="1"/>
    <col min="2565" max="2566" width="9.140625" style="70"/>
    <col min="2567" max="2567" width="9.140625" style="70" customWidth="1"/>
    <col min="2568" max="2801" width="9.140625" style="70"/>
    <col min="2802" max="2804" width="9.140625" style="70" customWidth="1"/>
    <col min="2805" max="2808" width="3.140625" style="70" customWidth="1"/>
    <col min="2809" max="2809" width="9.140625" style="70" customWidth="1"/>
    <col min="2810" max="2813" width="2.7109375" style="70" customWidth="1"/>
    <col min="2814" max="2814" width="61.7109375" style="70" customWidth="1"/>
    <col min="2815" max="2817" width="7.7109375" style="70" customWidth="1"/>
    <col min="2818" max="2818" width="29.7109375" style="70" customWidth="1"/>
    <col min="2819" max="2819" width="8.7109375" style="70" customWidth="1"/>
    <col min="2820" max="2820" width="31.7109375" style="70" customWidth="1"/>
    <col min="2821" max="2822" width="9.140625" style="70"/>
    <col min="2823" max="2823" width="9.140625" style="70" customWidth="1"/>
    <col min="2824" max="3057" width="9.140625" style="70"/>
    <col min="3058" max="3060" width="9.140625" style="70" customWidth="1"/>
    <col min="3061" max="3064" width="3.140625" style="70" customWidth="1"/>
    <col min="3065" max="3065" width="9.140625" style="70" customWidth="1"/>
    <col min="3066" max="3069" width="2.7109375" style="70" customWidth="1"/>
    <col min="3070" max="3070" width="61.7109375" style="70" customWidth="1"/>
    <col min="3071" max="3073" width="7.7109375" style="70" customWidth="1"/>
    <col min="3074" max="3074" width="29.7109375" style="70" customWidth="1"/>
    <col min="3075" max="3075" width="8.7109375" style="70" customWidth="1"/>
    <col min="3076" max="3076" width="31.7109375" style="70" customWidth="1"/>
    <col min="3077" max="3078" width="9.140625" style="70"/>
    <col min="3079" max="3079" width="9.140625" style="70" customWidth="1"/>
    <col min="3080" max="3313" width="9.140625" style="70"/>
    <col min="3314" max="3316" width="9.140625" style="70" customWidth="1"/>
    <col min="3317" max="3320" width="3.140625" style="70" customWidth="1"/>
    <col min="3321" max="3321" width="9.140625" style="70" customWidth="1"/>
    <col min="3322" max="3325" width="2.7109375" style="70" customWidth="1"/>
    <col min="3326" max="3326" width="61.7109375" style="70" customWidth="1"/>
    <col min="3327" max="3329" width="7.7109375" style="70" customWidth="1"/>
    <col min="3330" max="3330" width="29.7109375" style="70" customWidth="1"/>
    <col min="3331" max="3331" width="8.7109375" style="70" customWidth="1"/>
    <col min="3332" max="3332" width="31.7109375" style="70" customWidth="1"/>
    <col min="3333" max="3334" width="9.140625" style="70"/>
    <col min="3335" max="3335" width="9.140625" style="70" customWidth="1"/>
    <col min="3336" max="3569" width="9.140625" style="70"/>
    <col min="3570" max="3572" width="9.140625" style="70" customWidth="1"/>
    <col min="3573" max="3576" width="3.140625" style="70" customWidth="1"/>
    <col min="3577" max="3577" width="9.140625" style="70" customWidth="1"/>
    <col min="3578" max="3581" width="2.7109375" style="70" customWidth="1"/>
    <col min="3582" max="3582" width="61.7109375" style="70" customWidth="1"/>
    <col min="3583" max="3585" width="7.7109375" style="70" customWidth="1"/>
    <col min="3586" max="3586" width="29.7109375" style="70" customWidth="1"/>
    <col min="3587" max="3587" width="8.7109375" style="70" customWidth="1"/>
    <col min="3588" max="3588" width="31.7109375" style="70" customWidth="1"/>
    <col min="3589" max="3590" width="9.140625" style="70"/>
    <col min="3591" max="3591" width="9.140625" style="70" customWidth="1"/>
    <col min="3592" max="3825" width="9.140625" style="70"/>
    <col min="3826" max="3828" width="9.140625" style="70" customWidth="1"/>
    <col min="3829" max="3832" width="3.140625" style="70" customWidth="1"/>
    <col min="3833" max="3833" width="9.140625" style="70" customWidth="1"/>
    <col min="3834" max="3837" width="2.7109375" style="70" customWidth="1"/>
    <col min="3838" max="3838" width="61.7109375" style="70" customWidth="1"/>
    <col min="3839" max="3841" width="7.7109375" style="70" customWidth="1"/>
    <col min="3842" max="3842" width="29.7109375" style="70" customWidth="1"/>
    <col min="3843" max="3843" width="8.7109375" style="70" customWidth="1"/>
    <col min="3844" max="3844" width="31.7109375" style="70" customWidth="1"/>
    <col min="3845" max="3846" width="9.140625" style="70"/>
    <col min="3847" max="3847" width="9.140625" style="70" customWidth="1"/>
    <col min="3848" max="4081" width="9.140625" style="70"/>
    <col min="4082" max="4084" width="9.140625" style="70" customWidth="1"/>
    <col min="4085" max="4088" width="3.140625" style="70" customWidth="1"/>
    <col min="4089" max="4089" width="9.140625" style="70" customWidth="1"/>
    <col min="4090" max="4093" width="2.7109375" style="70" customWidth="1"/>
    <col min="4094" max="4094" width="61.7109375" style="70" customWidth="1"/>
    <col min="4095" max="4097" width="7.7109375" style="70" customWidth="1"/>
    <col min="4098" max="4098" width="29.7109375" style="70" customWidth="1"/>
    <col min="4099" max="4099" width="8.7109375" style="70" customWidth="1"/>
    <col min="4100" max="4100" width="31.7109375" style="70" customWidth="1"/>
    <col min="4101" max="4102" width="9.140625" style="70"/>
    <col min="4103" max="4103" width="9.140625" style="70" customWidth="1"/>
    <col min="4104" max="4337" width="9.140625" style="70"/>
    <col min="4338" max="4340" width="9.140625" style="70" customWidth="1"/>
    <col min="4341" max="4344" width="3.140625" style="70" customWidth="1"/>
    <col min="4345" max="4345" width="9.140625" style="70" customWidth="1"/>
    <col min="4346" max="4349" width="2.7109375" style="70" customWidth="1"/>
    <col min="4350" max="4350" width="61.7109375" style="70" customWidth="1"/>
    <col min="4351" max="4353" width="7.7109375" style="70" customWidth="1"/>
    <col min="4354" max="4354" width="29.7109375" style="70" customWidth="1"/>
    <col min="4355" max="4355" width="8.7109375" style="70" customWidth="1"/>
    <col min="4356" max="4356" width="31.7109375" style="70" customWidth="1"/>
    <col min="4357" max="4358" width="9.140625" style="70"/>
    <col min="4359" max="4359" width="9.140625" style="70" customWidth="1"/>
    <col min="4360" max="4593" width="9.140625" style="70"/>
    <col min="4594" max="4596" width="9.140625" style="70" customWidth="1"/>
    <col min="4597" max="4600" width="3.140625" style="70" customWidth="1"/>
    <col min="4601" max="4601" width="9.140625" style="70" customWidth="1"/>
    <col min="4602" max="4605" width="2.7109375" style="70" customWidth="1"/>
    <col min="4606" max="4606" width="61.7109375" style="70" customWidth="1"/>
    <col min="4607" max="4609" width="7.7109375" style="70" customWidth="1"/>
    <col min="4610" max="4610" width="29.7109375" style="70" customWidth="1"/>
    <col min="4611" max="4611" width="8.7109375" style="70" customWidth="1"/>
    <col min="4612" max="4612" width="31.7109375" style="70" customWidth="1"/>
    <col min="4613" max="4614" width="9.140625" style="70"/>
    <col min="4615" max="4615" width="9.140625" style="70" customWidth="1"/>
    <col min="4616" max="4849" width="9.140625" style="70"/>
    <col min="4850" max="4852" width="9.140625" style="70" customWidth="1"/>
    <col min="4853" max="4856" width="3.140625" style="70" customWidth="1"/>
    <col min="4857" max="4857" width="9.140625" style="70" customWidth="1"/>
    <col min="4858" max="4861" width="2.7109375" style="70" customWidth="1"/>
    <col min="4862" max="4862" width="61.7109375" style="70" customWidth="1"/>
    <col min="4863" max="4865" width="7.7109375" style="70" customWidth="1"/>
    <col min="4866" max="4866" width="29.7109375" style="70" customWidth="1"/>
    <col min="4867" max="4867" width="8.7109375" style="70" customWidth="1"/>
    <col min="4868" max="4868" width="31.7109375" style="70" customWidth="1"/>
    <col min="4869" max="4870" width="9.140625" style="70"/>
    <col min="4871" max="4871" width="9.140625" style="70" customWidth="1"/>
    <col min="4872" max="5105" width="9.140625" style="70"/>
    <col min="5106" max="5108" width="9.140625" style="70" customWidth="1"/>
    <col min="5109" max="5112" width="3.140625" style="70" customWidth="1"/>
    <col min="5113" max="5113" width="9.140625" style="70" customWidth="1"/>
    <col min="5114" max="5117" width="2.7109375" style="70" customWidth="1"/>
    <col min="5118" max="5118" width="61.7109375" style="70" customWidth="1"/>
    <col min="5119" max="5121" width="7.7109375" style="70" customWidth="1"/>
    <col min="5122" max="5122" width="29.7109375" style="70" customWidth="1"/>
    <col min="5123" max="5123" width="8.7109375" style="70" customWidth="1"/>
    <col min="5124" max="5124" width="31.7109375" style="70" customWidth="1"/>
    <col min="5125" max="5126" width="9.140625" style="70"/>
    <col min="5127" max="5127" width="9.140625" style="70" customWidth="1"/>
    <col min="5128" max="5361" width="9.140625" style="70"/>
    <col min="5362" max="5364" width="9.140625" style="70" customWidth="1"/>
    <col min="5365" max="5368" width="3.140625" style="70" customWidth="1"/>
    <col min="5369" max="5369" width="9.140625" style="70" customWidth="1"/>
    <col min="5370" max="5373" width="2.7109375" style="70" customWidth="1"/>
    <col min="5374" max="5374" width="61.7109375" style="70" customWidth="1"/>
    <col min="5375" max="5377" width="7.7109375" style="70" customWidth="1"/>
    <col min="5378" max="5378" width="29.7109375" style="70" customWidth="1"/>
    <col min="5379" max="5379" width="8.7109375" style="70" customWidth="1"/>
    <col min="5380" max="5380" width="31.7109375" style="70" customWidth="1"/>
    <col min="5381" max="5382" width="9.140625" style="70"/>
    <col min="5383" max="5383" width="9.140625" style="70" customWidth="1"/>
    <col min="5384" max="5617" width="9.140625" style="70"/>
    <col min="5618" max="5620" width="9.140625" style="70" customWidth="1"/>
    <col min="5621" max="5624" width="3.140625" style="70" customWidth="1"/>
    <col min="5625" max="5625" width="9.140625" style="70" customWidth="1"/>
    <col min="5626" max="5629" width="2.7109375" style="70" customWidth="1"/>
    <col min="5630" max="5630" width="61.7109375" style="70" customWidth="1"/>
    <col min="5631" max="5633" width="7.7109375" style="70" customWidth="1"/>
    <col min="5634" max="5634" width="29.7109375" style="70" customWidth="1"/>
    <col min="5635" max="5635" width="8.7109375" style="70" customWidth="1"/>
    <col min="5636" max="5636" width="31.7109375" style="70" customWidth="1"/>
    <col min="5637" max="5638" width="9.140625" style="70"/>
    <col min="5639" max="5639" width="9.140625" style="70" customWidth="1"/>
    <col min="5640" max="5873" width="9.140625" style="70"/>
    <col min="5874" max="5876" width="9.140625" style="70" customWidth="1"/>
    <col min="5877" max="5880" width="3.140625" style="70" customWidth="1"/>
    <col min="5881" max="5881" width="9.140625" style="70" customWidth="1"/>
    <col min="5882" max="5885" width="2.7109375" style="70" customWidth="1"/>
    <col min="5886" max="5886" width="61.7109375" style="70" customWidth="1"/>
    <col min="5887" max="5889" width="7.7109375" style="70" customWidth="1"/>
    <col min="5890" max="5890" width="29.7109375" style="70" customWidth="1"/>
    <col min="5891" max="5891" width="8.7109375" style="70" customWidth="1"/>
    <col min="5892" max="5892" width="31.7109375" style="70" customWidth="1"/>
    <col min="5893" max="5894" width="9.140625" style="70"/>
    <col min="5895" max="5895" width="9.140625" style="70" customWidth="1"/>
    <col min="5896" max="6129" width="9.140625" style="70"/>
    <col min="6130" max="6132" width="9.140625" style="70" customWidth="1"/>
    <col min="6133" max="6136" width="3.140625" style="70" customWidth="1"/>
    <col min="6137" max="6137" width="9.140625" style="70" customWidth="1"/>
    <col min="6138" max="6141" width="2.7109375" style="70" customWidth="1"/>
    <col min="6142" max="6142" width="61.7109375" style="70" customWidth="1"/>
    <col min="6143" max="6145" width="7.7109375" style="70" customWidth="1"/>
    <col min="6146" max="6146" width="29.7109375" style="70" customWidth="1"/>
    <col min="6147" max="6147" width="8.7109375" style="70" customWidth="1"/>
    <col min="6148" max="6148" width="31.7109375" style="70" customWidth="1"/>
    <col min="6149" max="6150" width="9.140625" style="70"/>
    <col min="6151" max="6151" width="9.140625" style="70" customWidth="1"/>
    <col min="6152" max="6385" width="9.140625" style="70"/>
    <col min="6386" max="6388" width="9.140625" style="70" customWidth="1"/>
    <col min="6389" max="6392" width="3.140625" style="70" customWidth="1"/>
    <col min="6393" max="6393" width="9.140625" style="70" customWidth="1"/>
    <col min="6394" max="6397" width="2.7109375" style="70" customWidth="1"/>
    <col min="6398" max="6398" width="61.7109375" style="70" customWidth="1"/>
    <col min="6399" max="6401" width="7.7109375" style="70" customWidth="1"/>
    <col min="6402" max="6402" width="29.7109375" style="70" customWidth="1"/>
    <col min="6403" max="6403" width="8.7109375" style="70" customWidth="1"/>
    <col min="6404" max="6404" width="31.7109375" style="70" customWidth="1"/>
    <col min="6405" max="6406" width="9.140625" style="70"/>
    <col min="6407" max="6407" width="9.140625" style="70" customWidth="1"/>
    <col min="6408" max="6641" width="9.140625" style="70"/>
    <col min="6642" max="6644" width="9.140625" style="70" customWidth="1"/>
    <col min="6645" max="6648" width="3.140625" style="70" customWidth="1"/>
    <col min="6649" max="6649" width="9.140625" style="70" customWidth="1"/>
    <col min="6650" max="6653" width="2.7109375" style="70" customWidth="1"/>
    <col min="6654" max="6654" width="61.7109375" style="70" customWidth="1"/>
    <col min="6655" max="6657" width="7.7109375" style="70" customWidth="1"/>
    <col min="6658" max="6658" width="29.7109375" style="70" customWidth="1"/>
    <col min="6659" max="6659" width="8.7109375" style="70" customWidth="1"/>
    <col min="6660" max="6660" width="31.7109375" style="70" customWidth="1"/>
    <col min="6661" max="6662" width="9.140625" style="70"/>
    <col min="6663" max="6663" width="9.140625" style="70" customWidth="1"/>
    <col min="6664" max="6897" width="9.140625" style="70"/>
    <col min="6898" max="6900" width="9.140625" style="70" customWidth="1"/>
    <col min="6901" max="6904" width="3.140625" style="70" customWidth="1"/>
    <col min="6905" max="6905" width="9.140625" style="70" customWidth="1"/>
    <col min="6906" max="6909" width="2.7109375" style="70" customWidth="1"/>
    <col min="6910" max="6910" width="61.7109375" style="70" customWidth="1"/>
    <col min="6911" max="6913" width="7.7109375" style="70" customWidth="1"/>
    <col min="6914" max="6914" width="29.7109375" style="70" customWidth="1"/>
    <col min="6915" max="6915" width="8.7109375" style="70" customWidth="1"/>
    <col min="6916" max="6916" width="31.7109375" style="70" customWidth="1"/>
    <col min="6917" max="6918" width="9.140625" style="70"/>
    <col min="6919" max="6919" width="9.140625" style="70" customWidth="1"/>
    <col min="6920" max="7153" width="9.140625" style="70"/>
    <col min="7154" max="7156" width="9.140625" style="70" customWidth="1"/>
    <col min="7157" max="7160" width="3.140625" style="70" customWidth="1"/>
    <col min="7161" max="7161" width="9.140625" style="70" customWidth="1"/>
    <col min="7162" max="7165" width="2.7109375" style="70" customWidth="1"/>
    <col min="7166" max="7166" width="61.7109375" style="70" customWidth="1"/>
    <col min="7167" max="7169" width="7.7109375" style="70" customWidth="1"/>
    <col min="7170" max="7170" width="29.7109375" style="70" customWidth="1"/>
    <col min="7171" max="7171" width="8.7109375" style="70" customWidth="1"/>
    <col min="7172" max="7172" width="31.7109375" style="70" customWidth="1"/>
    <col min="7173" max="7174" width="9.140625" style="70"/>
    <col min="7175" max="7175" width="9.140625" style="70" customWidth="1"/>
    <col min="7176" max="7409" width="9.140625" style="70"/>
    <col min="7410" max="7412" width="9.140625" style="70" customWidth="1"/>
    <col min="7413" max="7416" width="3.140625" style="70" customWidth="1"/>
    <col min="7417" max="7417" width="9.140625" style="70" customWidth="1"/>
    <col min="7418" max="7421" width="2.7109375" style="70" customWidth="1"/>
    <col min="7422" max="7422" width="61.7109375" style="70" customWidth="1"/>
    <col min="7423" max="7425" width="7.7109375" style="70" customWidth="1"/>
    <col min="7426" max="7426" width="29.7109375" style="70" customWidth="1"/>
    <col min="7427" max="7427" width="8.7109375" style="70" customWidth="1"/>
    <col min="7428" max="7428" width="31.7109375" style="70" customWidth="1"/>
    <col min="7429" max="7430" width="9.140625" style="70"/>
    <col min="7431" max="7431" width="9.140625" style="70" customWidth="1"/>
    <col min="7432" max="7665" width="9.140625" style="70"/>
    <col min="7666" max="7668" width="9.140625" style="70" customWidth="1"/>
    <col min="7669" max="7672" width="3.140625" style="70" customWidth="1"/>
    <col min="7673" max="7673" width="9.140625" style="70" customWidth="1"/>
    <col min="7674" max="7677" width="2.7109375" style="70" customWidth="1"/>
    <col min="7678" max="7678" width="61.7109375" style="70" customWidth="1"/>
    <col min="7679" max="7681" width="7.7109375" style="70" customWidth="1"/>
    <col min="7682" max="7682" width="29.7109375" style="70" customWidth="1"/>
    <col min="7683" max="7683" width="8.7109375" style="70" customWidth="1"/>
    <col min="7684" max="7684" width="31.7109375" style="70" customWidth="1"/>
    <col min="7685" max="7686" width="9.140625" style="70"/>
    <col min="7687" max="7687" width="9.140625" style="70" customWidth="1"/>
    <col min="7688" max="7921" width="9.140625" style="70"/>
    <col min="7922" max="7924" width="9.140625" style="70" customWidth="1"/>
    <col min="7925" max="7928" width="3.140625" style="70" customWidth="1"/>
    <col min="7929" max="7929" width="9.140625" style="70" customWidth="1"/>
    <col min="7930" max="7933" width="2.7109375" style="70" customWidth="1"/>
    <col min="7934" max="7934" width="61.7109375" style="70" customWidth="1"/>
    <col min="7935" max="7937" width="7.7109375" style="70" customWidth="1"/>
    <col min="7938" max="7938" width="29.7109375" style="70" customWidth="1"/>
    <col min="7939" max="7939" width="8.7109375" style="70" customWidth="1"/>
    <col min="7940" max="7940" width="31.7109375" style="70" customWidth="1"/>
    <col min="7941" max="7942" width="9.140625" style="70"/>
    <col min="7943" max="7943" width="9.140625" style="70" customWidth="1"/>
    <col min="7944" max="8177" width="9.140625" style="70"/>
    <col min="8178" max="8180" width="9.140625" style="70" customWidth="1"/>
    <col min="8181" max="8184" width="3.140625" style="70" customWidth="1"/>
    <col min="8185" max="8185" width="9.140625" style="70" customWidth="1"/>
    <col min="8186" max="8189" width="2.7109375" style="70" customWidth="1"/>
    <col min="8190" max="8190" width="61.7109375" style="70" customWidth="1"/>
    <col min="8191" max="8193" width="7.7109375" style="70" customWidth="1"/>
    <col min="8194" max="8194" width="29.7109375" style="70" customWidth="1"/>
    <col min="8195" max="8195" width="8.7109375" style="70" customWidth="1"/>
    <col min="8196" max="8196" width="31.7109375" style="70" customWidth="1"/>
    <col min="8197" max="8198" width="9.140625" style="70"/>
    <col min="8199" max="8199" width="9.140625" style="70" customWidth="1"/>
    <col min="8200" max="8433" width="9.140625" style="70"/>
    <col min="8434" max="8436" width="9.140625" style="70" customWidth="1"/>
    <col min="8437" max="8440" width="3.140625" style="70" customWidth="1"/>
    <col min="8441" max="8441" width="9.140625" style="70" customWidth="1"/>
    <col min="8442" max="8445" width="2.7109375" style="70" customWidth="1"/>
    <col min="8446" max="8446" width="61.7109375" style="70" customWidth="1"/>
    <col min="8447" max="8449" width="7.7109375" style="70" customWidth="1"/>
    <col min="8450" max="8450" width="29.7109375" style="70" customWidth="1"/>
    <col min="8451" max="8451" width="8.7109375" style="70" customWidth="1"/>
    <col min="8452" max="8452" width="31.7109375" style="70" customWidth="1"/>
    <col min="8453" max="8454" width="9.140625" style="70"/>
    <col min="8455" max="8455" width="9.140625" style="70" customWidth="1"/>
    <col min="8456" max="8689" width="9.140625" style="70"/>
    <col min="8690" max="8692" width="9.140625" style="70" customWidth="1"/>
    <col min="8693" max="8696" width="3.140625" style="70" customWidth="1"/>
    <col min="8697" max="8697" width="9.140625" style="70" customWidth="1"/>
    <col min="8698" max="8701" width="2.7109375" style="70" customWidth="1"/>
    <col min="8702" max="8702" width="61.7109375" style="70" customWidth="1"/>
    <col min="8703" max="8705" width="7.7109375" style="70" customWidth="1"/>
    <col min="8706" max="8706" width="29.7109375" style="70" customWidth="1"/>
    <col min="8707" max="8707" width="8.7109375" style="70" customWidth="1"/>
    <col min="8708" max="8708" width="31.7109375" style="70" customWidth="1"/>
    <col min="8709" max="8710" width="9.140625" style="70"/>
    <col min="8711" max="8711" width="9.140625" style="70" customWidth="1"/>
    <col min="8712" max="8945" width="9.140625" style="70"/>
    <col min="8946" max="8948" width="9.140625" style="70" customWidth="1"/>
    <col min="8949" max="8952" width="3.140625" style="70" customWidth="1"/>
    <col min="8953" max="8953" width="9.140625" style="70" customWidth="1"/>
    <col min="8954" max="8957" width="2.7109375" style="70" customWidth="1"/>
    <col min="8958" max="8958" width="61.7109375" style="70" customWidth="1"/>
    <col min="8959" max="8961" width="7.7109375" style="70" customWidth="1"/>
    <col min="8962" max="8962" width="29.7109375" style="70" customWidth="1"/>
    <col min="8963" max="8963" width="8.7109375" style="70" customWidth="1"/>
    <col min="8964" max="8964" width="31.7109375" style="70" customWidth="1"/>
    <col min="8965" max="8966" width="9.140625" style="70"/>
    <col min="8967" max="8967" width="9.140625" style="70" customWidth="1"/>
    <col min="8968" max="9201" width="9.140625" style="70"/>
    <col min="9202" max="9204" width="9.140625" style="70" customWidth="1"/>
    <col min="9205" max="9208" width="3.140625" style="70" customWidth="1"/>
    <col min="9209" max="9209" width="9.140625" style="70" customWidth="1"/>
    <col min="9210" max="9213" width="2.7109375" style="70" customWidth="1"/>
    <col min="9214" max="9214" width="61.7109375" style="70" customWidth="1"/>
    <col min="9215" max="9217" width="7.7109375" style="70" customWidth="1"/>
    <col min="9218" max="9218" width="29.7109375" style="70" customWidth="1"/>
    <col min="9219" max="9219" width="8.7109375" style="70" customWidth="1"/>
    <col min="9220" max="9220" width="31.7109375" style="70" customWidth="1"/>
    <col min="9221" max="9222" width="9.140625" style="70"/>
    <col min="9223" max="9223" width="9.140625" style="70" customWidth="1"/>
    <col min="9224" max="9457" width="9.140625" style="70"/>
    <col min="9458" max="9460" width="9.140625" style="70" customWidth="1"/>
    <col min="9461" max="9464" width="3.140625" style="70" customWidth="1"/>
    <col min="9465" max="9465" width="9.140625" style="70" customWidth="1"/>
    <col min="9466" max="9469" width="2.7109375" style="70" customWidth="1"/>
    <col min="9470" max="9470" width="61.7109375" style="70" customWidth="1"/>
    <col min="9471" max="9473" width="7.7109375" style="70" customWidth="1"/>
    <col min="9474" max="9474" width="29.7109375" style="70" customWidth="1"/>
    <col min="9475" max="9475" width="8.7109375" style="70" customWidth="1"/>
    <col min="9476" max="9476" width="31.7109375" style="70" customWidth="1"/>
    <col min="9477" max="9478" width="9.140625" style="70"/>
    <col min="9479" max="9479" width="9.140625" style="70" customWidth="1"/>
    <col min="9480" max="9713" width="9.140625" style="70"/>
    <col min="9714" max="9716" width="9.140625" style="70" customWidth="1"/>
    <col min="9717" max="9720" width="3.140625" style="70" customWidth="1"/>
    <col min="9721" max="9721" width="9.140625" style="70" customWidth="1"/>
    <col min="9722" max="9725" width="2.7109375" style="70" customWidth="1"/>
    <col min="9726" max="9726" width="61.7109375" style="70" customWidth="1"/>
    <col min="9727" max="9729" width="7.7109375" style="70" customWidth="1"/>
    <col min="9730" max="9730" width="29.7109375" style="70" customWidth="1"/>
    <col min="9731" max="9731" width="8.7109375" style="70" customWidth="1"/>
    <col min="9732" max="9732" width="31.7109375" style="70" customWidth="1"/>
    <col min="9733" max="9734" width="9.140625" style="70"/>
    <col min="9735" max="9735" width="9.140625" style="70" customWidth="1"/>
    <col min="9736" max="9969" width="9.140625" style="70"/>
    <col min="9970" max="9972" width="9.140625" style="70" customWidth="1"/>
    <col min="9973" max="9976" width="3.140625" style="70" customWidth="1"/>
    <col min="9977" max="9977" width="9.140625" style="70" customWidth="1"/>
    <col min="9978" max="9981" width="2.7109375" style="70" customWidth="1"/>
    <col min="9982" max="9982" width="61.7109375" style="70" customWidth="1"/>
    <col min="9983" max="9985" width="7.7109375" style="70" customWidth="1"/>
    <col min="9986" max="9986" width="29.7109375" style="70" customWidth="1"/>
    <col min="9987" max="9987" width="8.7109375" style="70" customWidth="1"/>
    <col min="9988" max="9988" width="31.7109375" style="70" customWidth="1"/>
    <col min="9989" max="9990" width="9.140625" style="70"/>
    <col min="9991" max="9991" width="9.140625" style="70" customWidth="1"/>
    <col min="9992" max="10225" width="9.140625" style="70"/>
    <col min="10226" max="10228" width="9.140625" style="70" customWidth="1"/>
    <col min="10229" max="10232" width="3.140625" style="70" customWidth="1"/>
    <col min="10233" max="10233" width="9.140625" style="70" customWidth="1"/>
    <col min="10234" max="10237" width="2.7109375" style="70" customWidth="1"/>
    <col min="10238" max="10238" width="61.7109375" style="70" customWidth="1"/>
    <col min="10239" max="10241" width="7.7109375" style="70" customWidth="1"/>
    <col min="10242" max="10242" width="29.7109375" style="70" customWidth="1"/>
    <col min="10243" max="10243" width="8.7109375" style="70" customWidth="1"/>
    <col min="10244" max="10244" width="31.7109375" style="70" customWidth="1"/>
    <col min="10245" max="10246" width="9.140625" style="70"/>
    <col min="10247" max="10247" width="9.140625" style="70" customWidth="1"/>
    <col min="10248" max="10481" width="9.140625" style="70"/>
    <col min="10482" max="10484" width="9.140625" style="70" customWidth="1"/>
    <col min="10485" max="10488" width="3.140625" style="70" customWidth="1"/>
    <col min="10489" max="10489" width="9.140625" style="70" customWidth="1"/>
    <col min="10490" max="10493" width="2.7109375" style="70" customWidth="1"/>
    <col min="10494" max="10494" width="61.7109375" style="70" customWidth="1"/>
    <col min="10495" max="10497" width="7.7109375" style="70" customWidth="1"/>
    <col min="10498" max="10498" width="29.7109375" style="70" customWidth="1"/>
    <col min="10499" max="10499" width="8.7109375" style="70" customWidth="1"/>
    <col min="10500" max="10500" width="31.7109375" style="70" customWidth="1"/>
    <col min="10501" max="10502" width="9.140625" style="70"/>
    <col min="10503" max="10503" width="9.140625" style="70" customWidth="1"/>
    <col min="10504" max="10737" width="9.140625" style="70"/>
    <col min="10738" max="10740" width="9.140625" style="70" customWidth="1"/>
    <col min="10741" max="10744" width="3.140625" style="70" customWidth="1"/>
    <col min="10745" max="10745" width="9.140625" style="70" customWidth="1"/>
    <col min="10746" max="10749" width="2.7109375" style="70" customWidth="1"/>
    <col min="10750" max="10750" width="61.7109375" style="70" customWidth="1"/>
    <col min="10751" max="10753" width="7.7109375" style="70" customWidth="1"/>
    <col min="10754" max="10754" width="29.7109375" style="70" customWidth="1"/>
    <col min="10755" max="10755" width="8.7109375" style="70" customWidth="1"/>
    <col min="10756" max="10756" width="31.7109375" style="70" customWidth="1"/>
    <col min="10757" max="10758" width="9.140625" style="70"/>
    <col min="10759" max="10759" width="9.140625" style="70" customWidth="1"/>
    <col min="10760" max="10993" width="9.140625" style="70"/>
    <col min="10994" max="10996" width="9.140625" style="70" customWidth="1"/>
    <col min="10997" max="11000" width="3.140625" style="70" customWidth="1"/>
    <col min="11001" max="11001" width="9.140625" style="70" customWidth="1"/>
    <col min="11002" max="11005" width="2.7109375" style="70" customWidth="1"/>
    <col min="11006" max="11006" width="61.7109375" style="70" customWidth="1"/>
    <col min="11007" max="11009" width="7.7109375" style="70" customWidth="1"/>
    <col min="11010" max="11010" width="29.7109375" style="70" customWidth="1"/>
    <col min="11011" max="11011" width="8.7109375" style="70" customWidth="1"/>
    <col min="11012" max="11012" width="31.7109375" style="70" customWidth="1"/>
    <col min="11013" max="11014" width="9.140625" style="70"/>
    <col min="11015" max="11015" width="9.140625" style="70" customWidth="1"/>
    <col min="11016" max="11249" width="9.140625" style="70"/>
    <col min="11250" max="11252" width="9.140625" style="70" customWidth="1"/>
    <col min="11253" max="11256" width="3.140625" style="70" customWidth="1"/>
    <col min="11257" max="11257" width="9.140625" style="70" customWidth="1"/>
    <col min="11258" max="11261" width="2.7109375" style="70" customWidth="1"/>
    <col min="11262" max="11262" width="61.7109375" style="70" customWidth="1"/>
    <col min="11263" max="11265" width="7.7109375" style="70" customWidth="1"/>
    <col min="11266" max="11266" width="29.7109375" style="70" customWidth="1"/>
    <col min="11267" max="11267" width="8.7109375" style="70" customWidth="1"/>
    <col min="11268" max="11268" width="31.7109375" style="70" customWidth="1"/>
    <col min="11269" max="11270" width="9.140625" style="70"/>
    <col min="11271" max="11271" width="9.140625" style="70" customWidth="1"/>
    <col min="11272" max="11505" width="9.140625" style="70"/>
    <col min="11506" max="11508" width="9.140625" style="70" customWidth="1"/>
    <col min="11509" max="11512" width="3.140625" style="70" customWidth="1"/>
    <col min="11513" max="11513" width="9.140625" style="70" customWidth="1"/>
    <col min="11514" max="11517" width="2.7109375" style="70" customWidth="1"/>
    <col min="11518" max="11518" width="61.7109375" style="70" customWidth="1"/>
    <col min="11519" max="11521" width="7.7109375" style="70" customWidth="1"/>
    <col min="11522" max="11522" width="29.7109375" style="70" customWidth="1"/>
    <col min="11523" max="11523" width="8.7109375" style="70" customWidth="1"/>
    <col min="11524" max="11524" width="31.7109375" style="70" customWidth="1"/>
    <col min="11525" max="11526" width="9.140625" style="70"/>
    <col min="11527" max="11527" width="9.140625" style="70" customWidth="1"/>
    <col min="11528" max="11761" width="9.140625" style="70"/>
    <col min="11762" max="11764" width="9.140625" style="70" customWidth="1"/>
    <col min="11765" max="11768" width="3.140625" style="70" customWidth="1"/>
    <col min="11769" max="11769" width="9.140625" style="70" customWidth="1"/>
    <col min="11770" max="11773" width="2.7109375" style="70" customWidth="1"/>
    <col min="11774" max="11774" width="61.7109375" style="70" customWidth="1"/>
    <col min="11775" max="11777" width="7.7109375" style="70" customWidth="1"/>
    <col min="11778" max="11778" width="29.7109375" style="70" customWidth="1"/>
    <col min="11779" max="11779" width="8.7109375" style="70" customWidth="1"/>
    <col min="11780" max="11780" width="31.7109375" style="70" customWidth="1"/>
    <col min="11781" max="11782" width="9.140625" style="70"/>
    <col min="11783" max="11783" width="9.140625" style="70" customWidth="1"/>
    <col min="11784" max="12017" width="9.140625" style="70"/>
    <col min="12018" max="12020" width="9.140625" style="70" customWidth="1"/>
    <col min="12021" max="12024" width="3.140625" style="70" customWidth="1"/>
    <col min="12025" max="12025" width="9.140625" style="70" customWidth="1"/>
    <col min="12026" max="12029" width="2.7109375" style="70" customWidth="1"/>
    <col min="12030" max="12030" width="61.7109375" style="70" customWidth="1"/>
    <col min="12031" max="12033" width="7.7109375" style="70" customWidth="1"/>
    <col min="12034" max="12034" width="29.7109375" style="70" customWidth="1"/>
    <col min="12035" max="12035" width="8.7109375" style="70" customWidth="1"/>
    <col min="12036" max="12036" width="31.7109375" style="70" customWidth="1"/>
    <col min="12037" max="12038" width="9.140625" style="70"/>
    <col min="12039" max="12039" width="9.140625" style="70" customWidth="1"/>
    <col min="12040" max="12273" width="9.140625" style="70"/>
    <col min="12274" max="12276" width="9.140625" style="70" customWidth="1"/>
    <col min="12277" max="12280" width="3.140625" style="70" customWidth="1"/>
    <col min="12281" max="12281" width="9.140625" style="70" customWidth="1"/>
    <col min="12282" max="12285" width="2.7109375" style="70" customWidth="1"/>
    <col min="12286" max="12286" width="61.7109375" style="70" customWidth="1"/>
    <col min="12287" max="12289" width="7.7109375" style="70" customWidth="1"/>
    <col min="12290" max="12290" width="29.7109375" style="70" customWidth="1"/>
    <col min="12291" max="12291" width="8.7109375" style="70" customWidth="1"/>
    <col min="12292" max="12292" width="31.7109375" style="70" customWidth="1"/>
    <col min="12293" max="12294" width="9.140625" style="70"/>
    <col min="12295" max="12295" width="9.140625" style="70" customWidth="1"/>
    <col min="12296" max="12529" width="9.140625" style="70"/>
    <col min="12530" max="12532" width="9.140625" style="70" customWidth="1"/>
    <col min="12533" max="12536" width="3.140625" style="70" customWidth="1"/>
    <col min="12537" max="12537" width="9.140625" style="70" customWidth="1"/>
    <col min="12538" max="12541" width="2.7109375" style="70" customWidth="1"/>
    <col min="12542" max="12542" width="61.7109375" style="70" customWidth="1"/>
    <col min="12543" max="12545" width="7.7109375" style="70" customWidth="1"/>
    <col min="12546" max="12546" width="29.7109375" style="70" customWidth="1"/>
    <col min="12547" max="12547" width="8.7109375" style="70" customWidth="1"/>
    <col min="12548" max="12548" width="31.7109375" style="70" customWidth="1"/>
    <col min="12549" max="12550" width="9.140625" style="70"/>
    <col min="12551" max="12551" width="9.140625" style="70" customWidth="1"/>
    <col min="12552" max="12785" width="9.140625" style="70"/>
    <col min="12786" max="12788" width="9.140625" style="70" customWidth="1"/>
    <col min="12789" max="12792" width="3.140625" style="70" customWidth="1"/>
    <col min="12793" max="12793" width="9.140625" style="70" customWidth="1"/>
    <col min="12794" max="12797" width="2.7109375" style="70" customWidth="1"/>
    <col min="12798" max="12798" width="61.7109375" style="70" customWidth="1"/>
    <col min="12799" max="12801" width="7.7109375" style="70" customWidth="1"/>
    <col min="12802" max="12802" width="29.7109375" style="70" customWidth="1"/>
    <col min="12803" max="12803" width="8.7109375" style="70" customWidth="1"/>
    <col min="12804" max="12804" width="31.7109375" style="70" customWidth="1"/>
    <col min="12805" max="12806" width="9.140625" style="70"/>
    <col min="12807" max="12807" width="9.140625" style="70" customWidth="1"/>
    <col min="12808" max="13041" width="9.140625" style="70"/>
    <col min="13042" max="13044" width="9.140625" style="70" customWidth="1"/>
    <col min="13045" max="13048" width="3.140625" style="70" customWidth="1"/>
    <col min="13049" max="13049" width="9.140625" style="70" customWidth="1"/>
    <col min="13050" max="13053" width="2.7109375" style="70" customWidth="1"/>
    <col min="13054" max="13054" width="61.7109375" style="70" customWidth="1"/>
    <col min="13055" max="13057" width="7.7109375" style="70" customWidth="1"/>
    <col min="13058" max="13058" width="29.7109375" style="70" customWidth="1"/>
    <col min="13059" max="13059" width="8.7109375" style="70" customWidth="1"/>
    <col min="13060" max="13060" width="31.7109375" style="70" customWidth="1"/>
    <col min="13061" max="13062" width="9.140625" style="70"/>
    <col min="13063" max="13063" width="9.140625" style="70" customWidth="1"/>
    <col min="13064" max="13297" width="9.140625" style="70"/>
    <col min="13298" max="13300" width="9.140625" style="70" customWidth="1"/>
    <col min="13301" max="13304" width="3.140625" style="70" customWidth="1"/>
    <col min="13305" max="13305" width="9.140625" style="70" customWidth="1"/>
    <col min="13306" max="13309" width="2.7109375" style="70" customWidth="1"/>
    <col min="13310" max="13310" width="61.7109375" style="70" customWidth="1"/>
    <col min="13311" max="13313" width="7.7109375" style="70" customWidth="1"/>
    <col min="13314" max="13314" width="29.7109375" style="70" customWidth="1"/>
    <col min="13315" max="13315" width="8.7109375" style="70" customWidth="1"/>
    <col min="13316" max="13316" width="31.7109375" style="70" customWidth="1"/>
    <col min="13317" max="13318" width="9.140625" style="70"/>
    <col min="13319" max="13319" width="9.140625" style="70" customWidth="1"/>
    <col min="13320" max="13553" width="9.140625" style="70"/>
    <col min="13554" max="13556" width="9.140625" style="70" customWidth="1"/>
    <col min="13557" max="13560" width="3.140625" style="70" customWidth="1"/>
    <col min="13561" max="13561" width="9.140625" style="70" customWidth="1"/>
    <col min="13562" max="13565" width="2.7109375" style="70" customWidth="1"/>
    <col min="13566" max="13566" width="61.7109375" style="70" customWidth="1"/>
    <col min="13567" max="13569" width="7.7109375" style="70" customWidth="1"/>
    <col min="13570" max="13570" width="29.7109375" style="70" customWidth="1"/>
    <col min="13571" max="13571" width="8.7109375" style="70" customWidth="1"/>
    <col min="13572" max="13572" width="31.7109375" style="70" customWidth="1"/>
    <col min="13573" max="13574" width="9.140625" style="70"/>
    <col min="13575" max="13575" width="9.140625" style="70" customWidth="1"/>
    <col min="13576" max="13809" width="9.140625" style="70"/>
    <col min="13810" max="13812" width="9.140625" style="70" customWidth="1"/>
    <col min="13813" max="13816" width="3.140625" style="70" customWidth="1"/>
    <col min="13817" max="13817" width="9.140625" style="70" customWidth="1"/>
    <col min="13818" max="13821" width="2.7109375" style="70" customWidth="1"/>
    <col min="13822" max="13822" width="61.7109375" style="70" customWidth="1"/>
    <col min="13823" max="13825" width="7.7109375" style="70" customWidth="1"/>
    <col min="13826" max="13826" width="29.7109375" style="70" customWidth="1"/>
    <col min="13827" max="13827" width="8.7109375" style="70" customWidth="1"/>
    <col min="13828" max="13828" width="31.7109375" style="70" customWidth="1"/>
    <col min="13829" max="13830" width="9.140625" style="70"/>
    <col min="13831" max="13831" width="9.140625" style="70" customWidth="1"/>
    <col min="13832" max="14065" width="9.140625" style="70"/>
    <col min="14066" max="14068" width="9.140625" style="70" customWidth="1"/>
    <col min="14069" max="14072" width="3.140625" style="70" customWidth="1"/>
    <col min="14073" max="14073" width="9.140625" style="70" customWidth="1"/>
    <col min="14074" max="14077" width="2.7109375" style="70" customWidth="1"/>
    <col min="14078" max="14078" width="61.7109375" style="70" customWidth="1"/>
    <col min="14079" max="14081" width="7.7109375" style="70" customWidth="1"/>
    <col min="14082" max="14082" width="29.7109375" style="70" customWidth="1"/>
    <col min="14083" max="14083" width="8.7109375" style="70" customWidth="1"/>
    <col min="14084" max="14084" width="31.7109375" style="70" customWidth="1"/>
    <col min="14085" max="14086" width="9.140625" style="70"/>
    <col min="14087" max="14087" width="9.140625" style="70" customWidth="1"/>
    <col min="14088" max="14321" width="9.140625" style="70"/>
    <col min="14322" max="14324" width="9.140625" style="70" customWidth="1"/>
    <col min="14325" max="14328" width="3.140625" style="70" customWidth="1"/>
    <col min="14329" max="14329" width="9.140625" style="70" customWidth="1"/>
    <col min="14330" max="14333" width="2.7109375" style="70" customWidth="1"/>
    <col min="14334" max="14334" width="61.7109375" style="70" customWidth="1"/>
    <col min="14335" max="14337" width="7.7109375" style="70" customWidth="1"/>
    <col min="14338" max="14338" width="29.7109375" style="70" customWidth="1"/>
    <col min="14339" max="14339" width="8.7109375" style="70" customWidth="1"/>
    <col min="14340" max="14340" width="31.7109375" style="70" customWidth="1"/>
    <col min="14341" max="14342" width="9.140625" style="70"/>
    <col min="14343" max="14343" width="9.140625" style="70" customWidth="1"/>
    <col min="14344" max="14577" width="9.140625" style="70"/>
    <col min="14578" max="14580" width="9.140625" style="70" customWidth="1"/>
    <col min="14581" max="14584" width="3.140625" style="70" customWidth="1"/>
    <col min="14585" max="14585" width="9.140625" style="70" customWidth="1"/>
    <col min="14586" max="14589" width="2.7109375" style="70" customWidth="1"/>
    <col min="14590" max="14590" width="61.7109375" style="70" customWidth="1"/>
    <col min="14591" max="14593" width="7.7109375" style="70" customWidth="1"/>
    <col min="14594" max="14594" width="29.7109375" style="70" customWidth="1"/>
    <col min="14595" max="14595" width="8.7109375" style="70" customWidth="1"/>
    <col min="14596" max="14596" width="31.7109375" style="70" customWidth="1"/>
    <col min="14597" max="14598" width="9.140625" style="70"/>
    <col min="14599" max="14599" width="9.140625" style="70" customWidth="1"/>
    <col min="14600" max="14833" width="9.140625" style="70"/>
    <col min="14834" max="14836" width="9.140625" style="70" customWidth="1"/>
    <col min="14837" max="14840" width="3.140625" style="70" customWidth="1"/>
    <col min="14841" max="14841" width="9.140625" style="70" customWidth="1"/>
    <col min="14842" max="14845" width="2.7109375" style="70" customWidth="1"/>
    <col min="14846" max="14846" width="61.7109375" style="70" customWidth="1"/>
    <col min="14847" max="14849" width="7.7109375" style="70" customWidth="1"/>
    <col min="14850" max="14850" width="29.7109375" style="70" customWidth="1"/>
    <col min="14851" max="14851" width="8.7109375" style="70" customWidth="1"/>
    <col min="14852" max="14852" width="31.7109375" style="70" customWidth="1"/>
    <col min="14853" max="14854" width="9.140625" style="70"/>
    <col min="14855" max="14855" width="9.140625" style="70" customWidth="1"/>
    <col min="14856" max="15089" width="9.140625" style="70"/>
    <col min="15090" max="15092" width="9.140625" style="70" customWidth="1"/>
    <col min="15093" max="15096" width="3.140625" style="70" customWidth="1"/>
    <col min="15097" max="15097" width="9.140625" style="70" customWidth="1"/>
    <col min="15098" max="15101" width="2.7109375" style="70" customWidth="1"/>
    <col min="15102" max="15102" width="61.7109375" style="70" customWidth="1"/>
    <col min="15103" max="15105" width="7.7109375" style="70" customWidth="1"/>
    <col min="15106" max="15106" width="29.7109375" style="70" customWidth="1"/>
    <col min="15107" max="15107" width="8.7109375" style="70" customWidth="1"/>
    <col min="15108" max="15108" width="31.7109375" style="70" customWidth="1"/>
    <col min="15109" max="15110" width="9.140625" style="70"/>
    <col min="15111" max="15111" width="9.140625" style="70" customWidth="1"/>
    <col min="15112" max="15345" width="9.140625" style="70"/>
    <col min="15346" max="15348" width="9.140625" style="70" customWidth="1"/>
    <col min="15349" max="15352" width="3.140625" style="70" customWidth="1"/>
    <col min="15353" max="15353" width="9.140625" style="70" customWidth="1"/>
    <col min="15354" max="15357" width="2.7109375" style="70" customWidth="1"/>
    <col min="15358" max="15358" width="61.7109375" style="70" customWidth="1"/>
    <col min="15359" max="15361" width="7.7109375" style="70" customWidth="1"/>
    <col min="15362" max="15362" width="29.7109375" style="70" customWidth="1"/>
    <col min="15363" max="15363" width="8.7109375" style="70" customWidth="1"/>
    <col min="15364" max="15364" width="31.7109375" style="70" customWidth="1"/>
    <col min="15365" max="15366" width="9.140625" style="70"/>
    <col min="15367" max="15367" width="9.140625" style="70" customWidth="1"/>
    <col min="15368" max="15601" width="9.140625" style="70"/>
    <col min="15602" max="15604" width="9.140625" style="70" customWidth="1"/>
    <col min="15605" max="15608" width="3.140625" style="70" customWidth="1"/>
    <col min="15609" max="15609" width="9.140625" style="70" customWidth="1"/>
    <col min="15610" max="15613" width="2.7109375" style="70" customWidth="1"/>
    <col min="15614" max="15614" width="61.7109375" style="70" customWidth="1"/>
    <col min="15615" max="15617" width="7.7109375" style="70" customWidth="1"/>
    <col min="15618" max="15618" width="29.7109375" style="70" customWidth="1"/>
    <col min="15619" max="15619" width="8.7109375" style="70" customWidth="1"/>
    <col min="15620" max="15620" width="31.7109375" style="70" customWidth="1"/>
    <col min="15621" max="15622" width="9.140625" style="70"/>
    <col min="15623" max="15623" width="9.140625" style="70" customWidth="1"/>
    <col min="15624" max="15857" width="9.140625" style="70"/>
    <col min="15858" max="15860" width="9.140625" style="70" customWidth="1"/>
    <col min="15861" max="15864" width="3.140625" style="70" customWidth="1"/>
    <col min="15865" max="15865" width="9.140625" style="70" customWidth="1"/>
    <col min="15866" max="15869" width="2.7109375" style="70" customWidth="1"/>
    <col min="15870" max="15870" width="61.7109375" style="70" customWidth="1"/>
    <col min="15871" max="15873" width="7.7109375" style="70" customWidth="1"/>
    <col min="15874" max="15874" width="29.7109375" style="70" customWidth="1"/>
    <col min="15875" max="15875" width="8.7109375" style="70" customWidth="1"/>
    <col min="15876" max="15876" width="31.7109375" style="70" customWidth="1"/>
    <col min="15877" max="15878" width="9.140625" style="70"/>
    <col min="15879" max="15879" width="9.140625" style="70" customWidth="1"/>
    <col min="15880" max="16113" width="9.140625" style="70"/>
    <col min="16114" max="16116" width="9.140625" style="70" customWidth="1"/>
    <col min="16117" max="16120" width="3.140625" style="70" customWidth="1"/>
    <col min="16121" max="16121" width="9.140625" style="70" customWidth="1"/>
    <col min="16122" max="16125" width="2.7109375" style="70" customWidth="1"/>
    <col min="16126" max="16126" width="61.7109375" style="70" customWidth="1"/>
    <col min="16127" max="16129" width="7.7109375" style="70" customWidth="1"/>
    <col min="16130" max="16130" width="29.7109375" style="70" customWidth="1"/>
    <col min="16131" max="16131" width="8.7109375" style="70" customWidth="1"/>
    <col min="16132" max="16132" width="31.7109375" style="70" customWidth="1"/>
    <col min="16133" max="16134" width="9.140625" style="70"/>
    <col min="16135" max="16135" width="9.140625" style="70" customWidth="1"/>
    <col min="16136" max="16384" width="9.140625" style="70"/>
  </cols>
  <sheetData>
    <row r="1" spans="1:28" ht="15.75" x14ac:dyDescent="0.2">
      <c r="D1" s="125" t="s">
        <v>369</v>
      </c>
    </row>
    <row r="2" spans="1:28" ht="16.5" thickBot="1" x14ac:dyDescent="0.25">
      <c r="D2" s="126"/>
    </row>
    <row r="3" spans="1:28" ht="19.5" customHeight="1" thickBot="1" x14ac:dyDescent="0.25">
      <c r="D3" s="127"/>
      <c r="E3" s="118"/>
      <c r="F3" s="118"/>
      <c r="G3" s="118"/>
      <c r="H3" s="119"/>
      <c r="I3" s="101"/>
      <c r="J3" s="230" t="s">
        <v>11</v>
      </c>
      <c r="K3" s="231"/>
      <c r="L3" s="231"/>
      <c r="M3" s="231"/>
      <c r="N3" s="232"/>
      <c r="O3" s="219"/>
      <c r="P3" s="220"/>
      <c r="Q3" s="220"/>
      <c r="R3" s="220"/>
      <c r="S3" s="220"/>
      <c r="T3" s="220"/>
      <c r="U3" s="220"/>
      <c r="V3" s="220"/>
      <c r="W3" s="220"/>
      <c r="X3" s="221"/>
    </row>
    <row r="4" spans="1:28" s="50" customFormat="1" ht="80.25" customHeight="1" thickBot="1" x14ac:dyDescent="0.25">
      <c r="A4" s="57" t="s">
        <v>15</v>
      </c>
      <c r="B4" s="55" t="s">
        <v>20</v>
      </c>
      <c r="C4" s="57" t="s">
        <v>8</v>
      </c>
      <c r="D4" s="247" t="s">
        <v>605</v>
      </c>
      <c r="E4" s="248"/>
      <c r="F4" s="248"/>
      <c r="G4" s="248"/>
      <c r="H4" s="249"/>
      <c r="I4" s="120" t="s">
        <v>370</v>
      </c>
      <c r="J4" s="128" t="s">
        <v>14</v>
      </c>
      <c r="K4" s="129" t="s">
        <v>158</v>
      </c>
      <c r="L4" s="129" t="s">
        <v>159</v>
      </c>
      <c r="M4" s="130" t="s">
        <v>2</v>
      </c>
      <c r="N4" s="131" t="s">
        <v>12</v>
      </c>
      <c r="O4" s="132" t="s">
        <v>371</v>
      </c>
      <c r="P4" s="128" t="s">
        <v>372</v>
      </c>
      <c r="Q4" s="130" t="s">
        <v>9</v>
      </c>
      <c r="R4" s="128" t="s">
        <v>16</v>
      </c>
      <c r="S4" s="128" t="s">
        <v>17</v>
      </c>
      <c r="T4" s="128" t="s">
        <v>13</v>
      </c>
      <c r="U4" s="128" t="s">
        <v>5</v>
      </c>
      <c r="V4" s="128" t="s">
        <v>6</v>
      </c>
      <c r="W4" s="128" t="s">
        <v>7</v>
      </c>
      <c r="X4" s="133" t="s">
        <v>10</v>
      </c>
      <c r="Z4" s="159"/>
      <c r="AA4" s="160"/>
      <c r="AB4" s="160"/>
    </row>
    <row r="5" spans="1:28" ht="28.5" customHeight="1" x14ac:dyDescent="0.2">
      <c r="D5" s="250" t="s">
        <v>373</v>
      </c>
      <c r="E5" s="251"/>
      <c r="F5" s="251"/>
      <c r="G5" s="251"/>
      <c r="H5" s="252"/>
      <c r="I5" s="121"/>
      <c r="J5" s="134"/>
      <c r="K5" s="39"/>
      <c r="L5" s="39"/>
      <c r="M5" s="42"/>
      <c r="N5" s="41"/>
      <c r="O5" s="39"/>
      <c r="P5" s="42"/>
      <c r="Q5" s="42"/>
      <c r="R5" s="42"/>
      <c r="S5" s="42"/>
      <c r="T5" s="42"/>
      <c r="U5" s="42"/>
      <c r="V5" s="42"/>
      <c r="W5" s="42"/>
      <c r="X5" s="41"/>
      <c r="Z5" s="33"/>
    </row>
    <row r="6" spans="1:28" ht="59.45" customHeight="1" x14ac:dyDescent="0.2">
      <c r="A6" s="47" t="str">
        <f>MID(E6,FIND("(Q",E6)+1,6)</f>
        <v>Q8e.01</v>
      </c>
      <c r="B6" s="56" t="s">
        <v>87</v>
      </c>
      <c r="C6" s="48"/>
      <c r="D6" s="65"/>
      <c r="E6" s="204" t="s">
        <v>555</v>
      </c>
      <c r="F6" s="204"/>
      <c r="G6" s="204"/>
      <c r="H6" s="204"/>
      <c r="I6" s="103" t="s">
        <v>604</v>
      </c>
      <c r="J6" s="97" t="s">
        <v>0</v>
      </c>
      <c r="K6" s="72"/>
      <c r="L6" s="72"/>
      <c r="M6" s="78" t="str">
        <f>IF(AND(J6="",K6=""),"",IF(K6="",J6,K6))</f>
        <v/>
      </c>
      <c r="N6" s="80"/>
      <c r="O6" s="74"/>
      <c r="P6" s="74"/>
      <c r="Q6" s="54" t="str">
        <f>IF(O6="","",O6)</f>
        <v/>
      </c>
      <c r="R6" s="54"/>
      <c r="S6" s="74"/>
      <c r="T6" s="74"/>
      <c r="U6" s="54"/>
      <c r="V6" s="74"/>
      <c r="W6" s="54"/>
      <c r="X6" s="79" t="str">
        <f>IF(AND(S6="",Q6=""),"",IF(S6="",Q6,S6))</f>
        <v/>
      </c>
      <c r="Z6" s="33"/>
    </row>
    <row r="7" spans="1:28" ht="110.45" customHeight="1" x14ac:dyDescent="0.2">
      <c r="A7" s="47" t="str">
        <f>MID(E7,FIND("(Q",E7)+1,6)</f>
        <v>Q8e.02</v>
      </c>
      <c r="B7" s="56" t="s">
        <v>87</v>
      </c>
      <c r="D7" s="66"/>
      <c r="E7" s="204" t="s">
        <v>556</v>
      </c>
      <c r="F7" s="204"/>
      <c r="G7" s="204"/>
      <c r="H7" s="204"/>
      <c r="I7" s="104" t="s">
        <v>492</v>
      </c>
      <c r="J7" s="97" t="s">
        <v>0</v>
      </c>
      <c r="K7" s="72"/>
      <c r="L7" s="72"/>
      <c r="M7" s="78" t="str">
        <f t="shared" ref="M7:M8" si="0">IF(AND(J7="",K7=""),"",IF(K7="",J7,K7))</f>
        <v/>
      </c>
      <c r="N7" s="80"/>
      <c r="O7" s="74"/>
      <c r="P7" s="74"/>
      <c r="Q7" s="54" t="str">
        <f t="shared" ref="Q7:Q8" si="1">IF(O7="","",O7)</f>
        <v/>
      </c>
      <c r="R7" s="54"/>
      <c r="S7" s="74"/>
      <c r="T7" s="74"/>
      <c r="U7" s="54"/>
      <c r="V7" s="74"/>
      <c r="W7" s="54"/>
      <c r="X7" s="79" t="str">
        <f t="shared" ref="X7:X8" si="2">IF(AND(S7="",Q7=""),"",IF(S7="",Q7,S7))</f>
        <v/>
      </c>
      <c r="Z7" s="33"/>
    </row>
    <row r="8" spans="1:28" ht="35.25" customHeight="1" x14ac:dyDescent="0.2">
      <c r="A8" s="47" t="str">
        <f>MID(E8,FIND("(Q",E8)+1,6)</f>
        <v>Q8e.03</v>
      </c>
      <c r="B8" s="56" t="s">
        <v>87</v>
      </c>
      <c r="D8" s="66"/>
      <c r="E8" s="204" t="s">
        <v>637</v>
      </c>
      <c r="F8" s="204"/>
      <c r="G8" s="204"/>
      <c r="H8" s="204"/>
      <c r="I8" s="122"/>
      <c r="J8" s="97" t="s">
        <v>0</v>
      </c>
      <c r="K8" s="72"/>
      <c r="L8" s="72"/>
      <c r="M8" s="78" t="str">
        <f t="shared" si="0"/>
        <v/>
      </c>
      <c r="N8" s="80"/>
      <c r="O8" s="74"/>
      <c r="P8" s="74"/>
      <c r="Q8" s="54" t="str">
        <f t="shared" si="1"/>
        <v/>
      </c>
      <c r="R8" s="54"/>
      <c r="S8" s="74"/>
      <c r="T8" s="74"/>
      <c r="U8" s="54"/>
      <c r="V8" s="74"/>
      <c r="W8" s="54"/>
      <c r="X8" s="79" t="str">
        <f t="shared" si="2"/>
        <v/>
      </c>
      <c r="Z8" s="33"/>
    </row>
    <row r="9" spans="1:28" ht="76.900000000000006" customHeight="1" x14ac:dyDescent="0.2">
      <c r="D9" s="201" t="s">
        <v>557</v>
      </c>
      <c r="E9" s="228"/>
      <c r="F9" s="228"/>
      <c r="G9" s="228"/>
      <c r="H9" s="229"/>
      <c r="I9" s="107" t="s">
        <v>616</v>
      </c>
      <c r="J9" s="97"/>
      <c r="K9" s="73"/>
      <c r="L9" s="73"/>
      <c r="M9" s="69"/>
      <c r="N9" s="36"/>
      <c r="O9" s="30"/>
      <c r="P9" s="73"/>
      <c r="Q9" s="73"/>
      <c r="R9" s="73"/>
      <c r="S9" s="73"/>
      <c r="T9" s="73"/>
      <c r="U9" s="37"/>
      <c r="V9" s="38"/>
      <c r="W9" s="38"/>
      <c r="X9" s="35"/>
      <c r="Z9" s="33"/>
    </row>
    <row r="10" spans="1:28" ht="118.5" customHeight="1" x14ac:dyDescent="0.2">
      <c r="D10" s="51" t="s">
        <v>0</v>
      </c>
      <c r="E10" s="204" t="s">
        <v>558</v>
      </c>
      <c r="F10" s="204"/>
      <c r="G10" s="204"/>
      <c r="H10" s="205"/>
      <c r="I10" s="154" t="s">
        <v>483</v>
      </c>
      <c r="J10" s="136"/>
      <c r="K10" s="26"/>
      <c r="L10" s="26"/>
      <c r="M10" s="40"/>
      <c r="N10" s="36"/>
      <c r="O10" s="27"/>
      <c r="P10" s="26"/>
      <c r="Q10" s="26"/>
      <c r="R10" s="26"/>
      <c r="S10" s="26"/>
      <c r="T10" s="26"/>
      <c r="U10" s="43"/>
      <c r="V10" s="38"/>
      <c r="W10" s="38"/>
      <c r="X10" s="35"/>
      <c r="Z10" s="33"/>
    </row>
    <row r="11" spans="1:28" ht="26.25" customHeight="1" x14ac:dyDescent="0.25">
      <c r="A11" s="49" t="str">
        <f>MID(E$10,FIND("(Q",E$10)+1,7)&amp;"_1"</f>
        <v>Q8e.1.1_1</v>
      </c>
      <c r="B11" s="57" t="s">
        <v>21</v>
      </c>
      <c r="C11" s="81" t="s">
        <v>51</v>
      </c>
      <c r="D11" s="51" t="s">
        <v>0</v>
      </c>
      <c r="E11" s="67" t="s">
        <v>0</v>
      </c>
      <c r="F11" s="67" t="s">
        <v>498</v>
      </c>
      <c r="G11" s="67"/>
      <c r="H11" s="169"/>
      <c r="I11" s="140"/>
      <c r="J11" s="97" t="e">
        <v>#N/A</v>
      </c>
      <c r="K11" s="72"/>
      <c r="L11" s="72"/>
      <c r="M11" s="78" t="e">
        <f t="shared" ref="M11:M25" si="3">IF(AND(J11="",K11=""),"",IF(K11="",J11,K11))</f>
        <v>#N/A</v>
      </c>
      <c r="N11" s="80"/>
      <c r="O11" s="74"/>
      <c r="P11" s="74"/>
      <c r="Q11" s="54" t="str">
        <f t="shared" ref="Q11:Q25" si="4">IF(O11="","",O11)</f>
        <v/>
      </c>
      <c r="R11" s="54"/>
      <c r="S11" s="74"/>
      <c r="T11" s="74"/>
      <c r="U11" s="54"/>
      <c r="V11" s="74"/>
      <c r="W11" s="54"/>
      <c r="X11" s="79" t="str">
        <f t="shared" ref="X11:X25" si="5">IF(AND(S11="",Q11=""),"",IF(S11="",Q11,S11))</f>
        <v/>
      </c>
      <c r="Z11" s="33"/>
      <c r="AA11" s="82"/>
      <c r="AB11" s="82"/>
    </row>
    <row r="12" spans="1:28" ht="26.25" customHeight="1" x14ac:dyDescent="0.25">
      <c r="A12" s="49" t="str">
        <f>MID(E$10,FIND("(Q",E$10)+1,7)&amp;"_2"</f>
        <v>Q8e.1.1_2</v>
      </c>
      <c r="B12" s="57" t="s">
        <v>21</v>
      </c>
      <c r="C12" s="81" t="s">
        <v>52</v>
      </c>
      <c r="D12" s="51" t="s">
        <v>0</v>
      </c>
      <c r="E12" s="67" t="s">
        <v>0</v>
      </c>
      <c r="F12" s="67" t="s">
        <v>559</v>
      </c>
      <c r="G12" s="67"/>
      <c r="H12" s="98"/>
      <c r="I12" s="140"/>
      <c r="J12" s="97" t="e">
        <v>#N/A</v>
      </c>
      <c r="K12" s="72"/>
      <c r="L12" s="72"/>
      <c r="M12" s="78" t="e">
        <f t="shared" si="3"/>
        <v>#N/A</v>
      </c>
      <c r="N12" s="80"/>
      <c r="O12" s="74"/>
      <c r="P12" s="74"/>
      <c r="Q12" s="54" t="str">
        <f t="shared" si="4"/>
        <v/>
      </c>
      <c r="R12" s="54"/>
      <c r="S12" s="74"/>
      <c r="T12" s="74"/>
      <c r="U12" s="54"/>
      <c r="V12" s="74"/>
      <c r="W12" s="54"/>
      <c r="X12" s="79" t="str">
        <f t="shared" si="5"/>
        <v/>
      </c>
      <c r="Z12" s="33"/>
      <c r="AA12" s="82"/>
      <c r="AB12" s="82"/>
    </row>
    <row r="13" spans="1:28" ht="26.25" customHeight="1" x14ac:dyDescent="0.25">
      <c r="A13" s="49" t="str">
        <f>MID(E$10,FIND("(Q",E$10)+1,7)&amp;"_3"</f>
        <v>Q8e.1.1_3</v>
      </c>
      <c r="B13" s="57" t="s">
        <v>21</v>
      </c>
      <c r="C13" s="81" t="s">
        <v>53</v>
      </c>
      <c r="D13" s="51"/>
      <c r="E13" s="67"/>
      <c r="F13" s="67" t="s">
        <v>560</v>
      </c>
      <c r="G13" s="67"/>
      <c r="H13" s="98"/>
      <c r="I13" s="140"/>
      <c r="J13" s="97" t="e">
        <v>#N/A</v>
      </c>
      <c r="K13" s="72"/>
      <c r="L13" s="72"/>
      <c r="M13" s="78" t="e">
        <f t="shared" si="3"/>
        <v>#N/A</v>
      </c>
      <c r="N13" s="80"/>
      <c r="O13" s="74"/>
      <c r="P13" s="74"/>
      <c r="Q13" s="54" t="str">
        <f t="shared" si="4"/>
        <v/>
      </c>
      <c r="R13" s="54"/>
      <c r="S13" s="74"/>
      <c r="T13" s="74"/>
      <c r="U13" s="54"/>
      <c r="V13" s="74"/>
      <c r="W13" s="54"/>
      <c r="X13" s="79" t="str">
        <f t="shared" si="5"/>
        <v/>
      </c>
      <c r="Z13" s="33"/>
      <c r="AA13" s="82"/>
      <c r="AB13" s="82"/>
    </row>
    <row r="14" spans="1:28" ht="28.5" customHeight="1" x14ac:dyDescent="0.25">
      <c r="A14" s="49" t="str">
        <f>MID(E$10,FIND("(Q",E$10)+1,7)&amp;"_4"</f>
        <v>Q8e.1.1_4</v>
      </c>
      <c r="B14" s="57" t="s">
        <v>21</v>
      </c>
      <c r="C14" s="81" t="s">
        <v>54</v>
      </c>
      <c r="D14" s="51" t="s">
        <v>0</v>
      </c>
      <c r="E14" s="67" t="s">
        <v>0</v>
      </c>
      <c r="F14" s="67" t="s">
        <v>561</v>
      </c>
      <c r="G14" s="67"/>
      <c r="H14" s="98"/>
      <c r="I14" s="140"/>
      <c r="J14" s="97" t="e">
        <v>#N/A</v>
      </c>
      <c r="K14" s="72"/>
      <c r="L14" s="72"/>
      <c r="M14" s="78" t="e">
        <f t="shared" si="3"/>
        <v>#N/A</v>
      </c>
      <c r="N14" s="80"/>
      <c r="O14" s="74"/>
      <c r="P14" s="74"/>
      <c r="Q14" s="54" t="str">
        <f t="shared" si="4"/>
        <v/>
      </c>
      <c r="R14" s="54"/>
      <c r="S14" s="74"/>
      <c r="T14" s="74"/>
      <c r="U14" s="54"/>
      <c r="V14" s="74"/>
      <c r="W14" s="54"/>
      <c r="X14" s="79" t="str">
        <f t="shared" si="5"/>
        <v/>
      </c>
      <c r="Z14" s="33"/>
      <c r="AA14" s="82"/>
      <c r="AB14" s="82"/>
    </row>
    <row r="15" spans="1:28" ht="26.25" customHeight="1" x14ac:dyDescent="0.25">
      <c r="A15" s="49" t="str">
        <f>MID(E$10,FIND("(Q",E$10)+1,7)&amp;"_5"</f>
        <v>Q8e.1.1_5</v>
      </c>
      <c r="B15" s="57" t="s">
        <v>21</v>
      </c>
      <c r="C15" s="81" t="s">
        <v>55</v>
      </c>
      <c r="D15" s="51" t="s">
        <v>0</v>
      </c>
      <c r="E15" s="67" t="s">
        <v>0</v>
      </c>
      <c r="F15" s="67" t="s">
        <v>562</v>
      </c>
      <c r="G15" s="67"/>
      <c r="H15" s="167"/>
      <c r="I15" s="140"/>
      <c r="J15" s="97" t="e">
        <v>#N/A</v>
      </c>
      <c r="K15" s="72"/>
      <c r="L15" s="72"/>
      <c r="M15" s="78" t="e">
        <f t="shared" si="3"/>
        <v>#N/A</v>
      </c>
      <c r="N15" s="80"/>
      <c r="O15" s="74"/>
      <c r="P15" s="74"/>
      <c r="Q15" s="54" t="str">
        <f t="shared" si="4"/>
        <v/>
      </c>
      <c r="R15" s="54"/>
      <c r="S15" s="74"/>
      <c r="T15" s="74"/>
      <c r="U15" s="54"/>
      <c r="V15" s="74"/>
      <c r="W15" s="54"/>
      <c r="X15" s="79" t="str">
        <f t="shared" si="5"/>
        <v/>
      </c>
      <c r="Z15" s="33"/>
      <c r="AA15" s="82"/>
      <c r="AB15" s="82"/>
    </row>
    <row r="16" spans="1:28" ht="26.25" customHeight="1" x14ac:dyDescent="0.25">
      <c r="A16" s="49" t="str">
        <f>MID(E$10,FIND("(Q",E$10)+1,7)&amp;"_6"</f>
        <v>Q8e.1.1_6</v>
      </c>
      <c r="B16" s="57" t="s">
        <v>21</v>
      </c>
      <c r="C16" s="81" t="s">
        <v>56</v>
      </c>
      <c r="D16" s="51" t="s">
        <v>0</v>
      </c>
      <c r="E16" s="67" t="s">
        <v>0</v>
      </c>
      <c r="F16" s="67" t="s">
        <v>502</v>
      </c>
      <c r="G16" s="67"/>
      <c r="H16" s="167"/>
      <c r="I16" s="140"/>
      <c r="J16" s="97" t="e">
        <v>#N/A</v>
      </c>
      <c r="K16" s="72"/>
      <c r="L16" s="72"/>
      <c r="M16" s="78" t="e">
        <f t="shared" si="3"/>
        <v>#N/A</v>
      </c>
      <c r="N16" s="80"/>
      <c r="O16" s="74"/>
      <c r="P16" s="74"/>
      <c r="Q16" s="54" t="str">
        <f t="shared" si="4"/>
        <v/>
      </c>
      <c r="R16" s="54"/>
      <c r="S16" s="74"/>
      <c r="T16" s="74"/>
      <c r="U16" s="54"/>
      <c r="V16" s="74"/>
      <c r="W16" s="54"/>
      <c r="X16" s="79" t="str">
        <f t="shared" si="5"/>
        <v/>
      </c>
      <c r="Z16" s="33"/>
      <c r="AA16" s="82"/>
      <c r="AB16" s="82"/>
    </row>
    <row r="17" spans="1:28" ht="45" customHeight="1" x14ac:dyDescent="0.25">
      <c r="A17" s="49" t="str">
        <f>MID(E$10,FIND("(Q",E$10)+1,7)&amp;"_7"</f>
        <v>Q8e.1.1_7</v>
      </c>
      <c r="B17" s="57" t="s">
        <v>22</v>
      </c>
      <c r="D17" s="51" t="s">
        <v>0</v>
      </c>
      <c r="E17" s="67" t="s">
        <v>0</v>
      </c>
      <c r="F17" s="211" t="s">
        <v>503</v>
      </c>
      <c r="G17" s="211"/>
      <c r="H17" s="212"/>
      <c r="I17" s="140"/>
      <c r="J17" s="97" t="s">
        <v>0</v>
      </c>
      <c r="K17" s="72"/>
      <c r="L17" s="72"/>
      <c r="M17" s="78" t="str">
        <f t="shared" si="3"/>
        <v/>
      </c>
      <c r="N17" s="80"/>
      <c r="O17" s="74"/>
      <c r="P17" s="74"/>
      <c r="Q17" s="54" t="str">
        <f t="shared" si="4"/>
        <v/>
      </c>
      <c r="R17" s="54"/>
      <c r="S17" s="74"/>
      <c r="T17" s="74"/>
      <c r="U17" s="54"/>
      <c r="V17" s="74"/>
      <c r="W17" s="54"/>
      <c r="X17" s="79" t="str">
        <f t="shared" si="5"/>
        <v/>
      </c>
      <c r="Z17" s="33"/>
      <c r="AB17" s="82"/>
    </row>
    <row r="18" spans="1:28" ht="34.5" customHeight="1" x14ac:dyDescent="0.25">
      <c r="A18" s="49" t="str">
        <f>MID(E$10,FIND("(Q",E$10)+1,7)&amp;"_8"</f>
        <v>Q8e.1.1_8</v>
      </c>
      <c r="B18" s="57" t="s">
        <v>22</v>
      </c>
      <c r="D18" s="51"/>
      <c r="E18" s="67"/>
      <c r="F18" s="211" t="s">
        <v>504</v>
      </c>
      <c r="G18" s="211"/>
      <c r="H18" s="212"/>
      <c r="I18" s="140"/>
      <c r="J18" s="97" t="s">
        <v>0</v>
      </c>
      <c r="K18" s="72"/>
      <c r="L18" s="72"/>
      <c r="M18" s="78" t="str">
        <f t="shared" si="3"/>
        <v/>
      </c>
      <c r="N18" s="80"/>
      <c r="O18" s="74"/>
      <c r="P18" s="74"/>
      <c r="Q18" s="54" t="str">
        <f t="shared" si="4"/>
        <v/>
      </c>
      <c r="R18" s="54"/>
      <c r="S18" s="74"/>
      <c r="T18" s="74"/>
      <c r="U18" s="54"/>
      <c r="V18" s="74"/>
      <c r="W18" s="54"/>
      <c r="X18" s="79" t="str">
        <f t="shared" si="5"/>
        <v/>
      </c>
      <c r="Z18" s="33"/>
      <c r="AB18" s="82"/>
    </row>
    <row r="19" spans="1:28" ht="26.25" customHeight="1" x14ac:dyDescent="0.25">
      <c r="A19" s="49" t="str">
        <f>MID(E$10,FIND("(Q",E$10)+1,7)&amp;"_9"</f>
        <v>Q8e.1.1_9</v>
      </c>
      <c r="B19" s="57" t="s">
        <v>21</v>
      </c>
      <c r="C19" s="81" t="s">
        <v>57</v>
      </c>
      <c r="D19" s="51" t="s">
        <v>0</v>
      </c>
      <c r="E19" s="67" t="s">
        <v>0</v>
      </c>
      <c r="F19" s="67" t="s">
        <v>505</v>
      </c>
      <c r="G19" s="67"/>
      <c r="H19" s="98"/>
      <c r="I19" s="140"/>
      <c r="J19" s="97" t="e">
        <v>#N/A</v>
      </c>
      <c r="K19" s="72"/>
      <c r="L19" s="72"/>
      <c r="M19" s="78" t="e">
        <f t="shared" si="3"/>
        <v>#N/A</v>
      </c>
      <c r="N19" s="80"/>
      <c r="O19" s="74"/>
      <c r="P19" s="74"/>
      <c r="Q19" s="54" t="str">
        <f t="shared" si="4"/>
        <v/>
      </c>
      <c r="R19" s="54"/>
      <c r="S19" s="74"/>
      <c r="T19" s="74"/>
      <c r="U19" s="54"/>
      <c r="V19" s="74"/>
      <c r="W19" s="54"/>
      <c r="X19" s="79" t="str">
        <f t="shared" si="5"/>
        <v/>
      </c>
      <c r="Z19" s="33"/>
      <c r="AA19" s="82"/>
      <c r="AB19" s="82"/>
    </row>
    <row r="20" spans="1:28" ht="26.25" customHeight="1" x14ac:dyDescent="0.25">
      <c r="A20" s="49" t="str">
        <f>MID(E$10,FIND("(Q",E$10)+1,7)&amp;"_10"</f>
        <v>Q8e.1.1_10</v>
      </c>
      <c r="B20" s="57" t="s">
        <v>22</v>
      </c>
      <c r="D20" s="51" t="s">
        <v>0</v>
      </c>
      <c r="E20" s="67" t="s">
        <v>0</v>
      </c>
      <c r="F20" s="211" t="s">
        <v>563</v>
      </c>
      <c r="G20" s="211"/>
      <c r="H20" s="212"/>
      <c r="I20" s="140"/>
      <c r="J20" s="97" t="s">
        <v>0</v>
      </c>
      <c r="K20" s="72"/>
      <c r="L20" s="72"/>
      <c r="M20" s="78" t="str">
        <f t="shared" si="3"/>
        <v/>
      </c>
      <c r="N20" s="80"/>
      <c r="O20" s="74"/>
      <c r="P20" s="74"/>
      <c r="Q20" s="54" t="str">
        <f t="shared" si="4"/>
        <v/>
      </c>
      <c r="R20" s="54"/>
      <c r="S20" s="74"/>
      <c r="T20" s="74"/>
      <c r="U20" s="54"/>
      <c r="V20" s="74"/>
      <c r="W20" s="54"/>
      <c r="X20" s="79" t="str">
        <f t="shared" si="5"/>
        <v/>
      </c>
      <c r="Z20" s="33"/>
      <c r="AB20" s="82"/>
    </row>
    <row r="21" spans="1:28" ht="62.45" customHeight="1" x14ac:dyDescent="0.25">
      <c r="A21" s="49" t="str">
        <f>MID(E$10,FIND("(Q",E$10)+1,7)&amp;"_11"</f>
        <v>Q8e.1.1_11</v>
      </c>
      <c r="B21" s="57" t="s">
        <v>22</v>
      </c>
      <c r="D21" s="51"/>
      <c r="E21" s="67"/>
      <c r="F21" s="211" t="s">
        <v>564</v>
      </c>
      <c r="G21" s="211"/>
      <c r="H21" s="212"/>
      <c r="I21" s="140"/>
      <c r="J21" s="97" t="s">
        <v>0</v>
      </c>
      <c r="K21" s="72"/>
      <c r="L21" s="72"/>
      <c r="M21" s="78" t="str">
        <f t="shared" si="3"/>
        <v/>
      </c>
      <c r="N21" s="80"/>
      <c r="O21" s="74"/>
      <c r="P21" s="74"/>
      <c r="Q21" s="54" t="str">
        <f t="shared" si="4"/>
        <v/>
      </c>
      <c r="R21" s="54"/>
      <c r="S21" s="74"/>
      <c r="T21" s="74"/>
      <c r="U21" s="54"/>
      <c r="V21" s="74"/>
      <c r="W21" s="54"/>
      <c r="X21" s="79" t="str">
        <f t="shared" si="5"/>
        <v/>
      </c>
      <c r="Z21" s="33"/>
      <c r="AB21" s="82"/>
    </row>
    <row r="22" spans="1:28" ht="36" customHeight="1" x14ac:dyDescent="0.2">
      <c r="A22" s="49" t="str">
        <f>MID(E22,FIND("(Q",E22)+1,8)</f>
        <v>Q8d.1.1a</v>
      </c>
      <c r="B22" s="49" t="s">
        <v>87</v>
      </c>
      <c r="D22" s="51"/>
      <c r="E22" s="197" t="s">
        <v>639</v>
      </c>
      <c r="F22" s="197"/>
      <c r="G22" s="197"/>
      <c r="H22" s="198"/>
      <c r="I22" s="97"/>
      <c r="J22" s="97" t="s">
        <v>0</v>
      </c>
      <c r="K22" s="72"/>
      <c r="L22" s="72"/>
      <c r="M22" s="78" t="str">
        <f t="shared" si="3"/>
        <v/>
      </c>
      <c r="N22" s="80"/>
      <c r="O22" s="74"/>
      <c r="P22" s="74"/>
      <c r="Q22" s="54" t="str">
        <f t="shared" si="4"/>
        <v/>
      </c>
      <c r="R22" s="54"/>
      <c r="S22" s="74"/>
      <c r="T22" s="74"/>
      <c r="U22" s="54"/>
      <c r="V22" s="74"/>
      <c r="W22" s="54"/>
      <c r="X22" s="79" t="str">
        <f t="shared" si="5"/>
        <v/>
      </c>
      <c r="Z22" s="33"/>
      <c r="AB22" s="93"/>
    </row>
    <row r="23" spans="1:28" ht="264.60000000000002" customHeight="1" x14ac:dyDescent="0.25">
      <c r="A23" s="49" t="str">
        <f>MID(E23,FIND("(Q",E23)+1,7)</f>
        <v>Q8e.1.2</v>
      </c>
      <c r="B23" s="49" t="s">
        <v>22</v>
      </c>
      <c r="C23" s="57"/>
      <c r="D23" s="51"/>
      <c r="E23" s="204" t="s">
        <v>565</v>
      </c>
      <c r="F23" s="204"/>
      <c r="G23" s="204"/>
      <c r="H23" s="205"/>
      <c r="I23" s="182" t="s">
        <v>622</v>
      </c>
      <c r="J23" s="97" t="s">
        <v>0</v>
      </c>
      <c r="K23" s="72"/>
      <c r="L23" s="72"/>
      <c r="M23" s="78" t="str">
        <f t="shared" si="3"/>
        <v/>
      </c>
      <c r="N23" s="80"/>
      <c r="O23" s="74"/>
      <c r="P23" s="74"/>
      <c r="Q23" s="54" t="str">
        <f t="shared" si="4"/>
        <v/>
      </c>
      <c r="R23" s="54"/>
      <c r="S23" s="74"/>
      <c r="T23" s="74"/>
      <c r="U23" s="54"/>
      <c r="V23" s="74"/>
      <c r="W23" s="54"/>
      <c r="X23" s="79" t="str">
        <f t="shared" si="5"/>
        <v/>
      </c>
      <c r="Z23" s="33"/>
      <c r="AB23" s="82"/>
    </row>
    <row r="24" spans="1:28" ht="33" customHeight="1" x14ac:dyDescent="0.2">
      <c r="A24" s="49" t="str">
        <f>MID(E24,FIND("(Q",E24)+1,8)</f>
        <v>Q8e.1.2a</v>
      </c>
      <c r="B24" s="49" t="s">
        <v>87</v>
      </c>
      <c r="C24" s="57"/>
      <c r="D24" s="51"/>
      <c r="E24" s="197" t="s">
        <v>566</v>
      </c>
      <c r="F24" s="197"/>
      <c r="G24" s="197"/>
      <c r="H24" s="198"/>
      <c r="I24" s="168"/>
      <c r="J24" s="97" t="s">
        <v>0</v>
      </c>
      <c r="K24" s="72"/>
      <c r="L24" s="72"/>
      <c r="M24" s="78" t="str">
        <f t="shared" si="3"/>
        <v/>
      </c>
      <c r="N24" s="80"/>
      <c r="O24" s="74"/>
      <c r="P24" s="74"/>
      <c r="Q24" s="54" t="str">
        <f t="shared" si="4"/>
        <v/>
      </c>
      <c r="R24" s="54"/>
      <c r="S24" s="74"/>
      <c r="T24" s="74"/>
      <c r="U24" s="54"/>
      <c r="V24" s="74"/>
      <c r="W24" s="54"/>
      <c r="X24" s="79" t="str">
        <f t="shared" si="5"/>
        <v/>
      </c>
      <c r="Z24" s="33"/>
      <c r="AB24" s="93"/>
    </row>
    <row r="25" spans="1:28" ht="26.25" customHeight="1" x14ac:dyDescent="0.25">
      <c r="A25" s="49" t="str">
        <f>MID(E25,FIND("(Q",E25)+1,7)</f>
        <v>Q8e.1.3</v>
      </c>
      <c r="B25" s="76" t="s">
        <v>89</v>
      </c>
      <c r="C25" s="75" t="s">
        <v>91</v>
      </c>
      <c r="D25" s="51"/>
      <c r="E25" s="195" t="s">
        <v>567</v>
      </c>
      <c r="F25" s="195"/>
      <c r="G25" s="195"/>
      <c r="H25" s="196"/>
      <c r="I25" s="170"/>
      <c r="J25" s="97" t="e">
        <v>#N/A</v>
      </c>
      <c r="K25" s="72"/>
      <c r="L25" s="72"/>
      <c r="M25" s="78" t="e">
        <f t="shared" si="3"/>
        <v>#N/A</v>
      </c>
      <c r="N25" s="80"/>
      <c r="O25" s="74"/>
      <c r="P25" s="74"/>
      <c r="Q25" s="54" t="str">
        <f t="shared" si="4"/>
        <v/>
      </c>
      <c r="R25" s="54"/>
      <c r="S25" s="74"/>
      <c r="T25" s="74"/>
      <c r="U25" s="54"/>
      <c r="V25" s="85"/>
      <c r="W25" s="54"/>
      <c r="X25" s="79" t="str">
        <f t="shared" si="5"/>
        <v/>
      </c>
      <c r="Z25" s="33"/>
      <c r="AA25" s="82"/>
      <c r="AB25" s="47"/>
    </row>
    <row r="26" spans="1:28" ht="76.900000000000006" customHeight="1" x14ac:dyDescent="0.2">
      <c r="A26" s="57"/>
      <c r="C26" s="57"/>
      <c r="D26" s="201" t="s">
        <v>568</v>
      </c>
      <c r="E26" s="202"/>
      <c r="F26" s="202"/>
      <c r="G26" s="202"/>
      <c r="H26" s="203"/>
      <c r="I26" s="124" t="s">
        <v>620</v>
      </c>
      <c r="J26" s="97"/>
      <c r="K26" s="27"/>
      <c r="L26" s="27"/>
      <c r="M26" s="68"/>
      <c r="N26" s="36"/>
      <c r="O26" s="27"/>
      <c r="P26" s="27"/>
      <c r="Q26" s="27"/>
      <c r="R26" s="27"/>
      <c r="S26" s="27"/>
      <c r="T26" s="27"/>
      <c r="U26" s="43"/>
      <c r="V26" s="24"/>
      <c r="W26" s="45"/>
      <c r="X26" s="44"/>
      <c r="Z26" s="33"/>
    </row>
    <row r="27" spans="1:28" ht="37.5" customHeight="1" x14ac:dyDescent="0.25">
      <c r="A27" s="49" t="str">
        <f>MID(E27,FIND("(Q",E27)+1,7)</f>
        <v>Q8e.2.1</v>
      </c>
      <c r="B27" s="49" t="s">
        <v>22</v>
      </c>
      <c r="C27" s="57"/>
      <c r="D27" s="51"/>
      <c r="E27" s="204" t="s">
        <v>640</v>
      </c>
      <c r="F27" s="204"/>
      <c r="G27" s="204"/>
      <c r="H27" s="205"/>
      <c r="I27" s="105"/>
      <c r="J27" s="97" t="s">
        <v>0</v>
      </c>
      <c r="K27" s="72"/>
      <c r="L27" s="72"/>
      <c r="M27" s="78" t="str">
        <f t="shared" ref="M27:M30" si="6">IF(AND(J27="",K27=""),"",IF(K27="",J27,K27))</f>
        <v/>
      </c>
      <c r="N27" s="80"/>
      <c r="O27" s="74"/>
      <c r="P27" s="74"/>
      <c r="Q27" s="54" t="str">
        <f t="shared" ref="Q27:Q30" si="7">IF(O27="","",O27)</f>
        <v/>
      </c>
      <c r="R27" s="54"/>
      <c r="S27" s="74"/>
      <c r="T27" s="74"/>
      <c r="U27" s="54"/>
      <c r="V27" s="74"/>
      <c r="W27" s="54"/>
      <c r="X27" s="79" t="str">
        <f t="shared" ref="X27:X30" si="8">IF(AND(S27="",Q27=""),"",IF(S27="",Q27,S27))</f>
        <v/>
      </c>
      <c r="Z27" s="33"/>
      <c r="AB27" s="82"/>
    </row>
    <row r="28" spans="1:28" ht="24.75" customHeight="1" x14ac:dyDescent="0.2">
      <c r="A28" s="49" t="str">
        <f>MID(E28,FIND("(Q",E28)+1,8)</f>
        <v>Q8e.2.1a</v>
      </c>
      <c r="B28" s="49" t="s">
        <v>87</v>
      </c>
      <c r="C28" s="57"/>
      <c r="D28" s="51"/>
      <c r="E28" s="197" t="s">
        <v>569</v>
      </c>
      <c r="F28" s="197"/>
      <c r="G28" s="197"/>
      <c r="H28" s="198"/>
      <c r="I28" s="105"/>
      <c r="J28" s="97" t="s">
        <v>0</v>
      </c>
      <c r="K28" s="72"/>
      <c r="L28" s="72"/>
      <c r="M28" s="78" t="str">
        <f t="shared" si="6"/>
        <v/>
      </c>
      <c r="N28" s="80"/>
      <c r="O28" s="74"/>
      <c r="P28" s="74"/>
      <c r="Q28" s="54" t="str">
        <f t="shared" si="7"/>
        <v/>
      </c>
      <c r="R28" s="54"/>
      <c r="S28" s="74"/>
      <c r="T28" s="74"/>
      <c r="U28" s="54"/>
      <c r="V28" s="74"/>
      <c r="W28" s="54"/>
      <c r="X28" s="79" t="str">
        <f t="shared" si="8"/>
        <v/>
      </c>
      <c r="Z28" s="33"/>
      <c r="AB28" s="93"/>
    </row>
    <row r="29" spans="1:28" ht="47.25" customHeight="1" x14ac:dyDescent="0.25">
      <c r="A29" s="49" t="str">
        <f>MID(E29,FIND("(Q",E29)+1,7)</f>
        <v>Q8e.2.2</v>
      </c>
      <c r="B29" s="49" t="s">
        <v>22</v>
      </c>
      <c r="C29" s="57"/>
      <c r="D29" s="51"/>
      <c r="E29" s="204" t="s">
        <v>570</v>
      </c>
      <c r="F29" s="204"/>
      <c r="G29" s="204"/>
      <c r="H29" s="205"/>
      <c r="I29" s="139" t="s">
        <v>482</v>
      </c>
      <c r="J29" s="97" t="s">
        <v>0</v>
      </c>
      <c r="K29" s="72"/>
      <c r="L29" s="72"/>
      <c r="M29" s="78" t="str">
        <f t="shared" si="6"/>
        <v/>
      </c>
      <c r="N29" s="80"/>
      <c r="O29" s="74"/>
      <c r="P29" s="74"/>
      <c r="Q29" s="54" t="str">
        <f t="shared" si="7"/>
        <v/>
      </c>
      <c r="R29" s="54"/>
      <c r="S29" s="74"/>
      <c r="T29" s="74"/>
      <c r="U29" s="54"/>
      <c r="V29" s="74"/>
      <c r="W29" s="54"/>
      <c r="X29" s="79" t="str">
        <f t="shared" si="8"/>
        <v/>
      </c>
      <c r="Z29" s="33"/>
      <c r="AB29" s="82"/>
    </row>
    <row r="30" spans="1:28" ht="27.75" customHeight="1" x14ac:dyDescent="0.2">
      <c r="A30" s="49" t="str">
        <f>MID(E30,FIND("(Q",E30)+1,8)</f>
        <v>Q8e.2.2a</v>
      </c>
      <c r="B30" s="49" t="s">
        <v>87</v>
      </c>
      <c r="C30" s="57"/>
      <c r="D30" s="51"/>
      <c r="E30" s="197" t="s">
        <v>571</v>
      </c>
      <c r="F30" s="197"/>
      <c r="G30" s="197"/>
      <c r="H30" s="198"/>
      <c r="I30" s="105"/>
      <c r="J30" s="97" t="s">
        <v>0</v>
      </c>
      <c r="K30" s="72"/>
      <c r="L30" s="72"/>
      <c r="M30" s="78" t="str">
        <f t="shared" si="6"/>
        <v/>
      </c>
      <c r="N30" s="80"/>
      <c r="O30" s="74"/>
      <c r="P30" s="74"/>
      <c r="Q30" s="54" t="str">
        <f t="shared" si="7"/>
        <v/>
      </c>
      <c r="R30" s="54"/>
      <c r="S30" s="74"/>
      <c r="T30" s="74"/>
      <c r="U30" s="54"/>
      <c r="V30" s="74"/>
      <c r="W30" s="54"/>
      <c r="X30" s="79" t="str">
        <f t="shared" si="8"/>
        <v/>
      </c>
      <c r="Z30" s="33"/>
      <c r="AB30" s="93"/>
    </row>
    <row r="31" spans="1:28" ht="30.75" customHeight="1" x14ac:dyDescent="0.2">
      <c r="C31" s="57"/>
      <c r="D31" s="233" t="s">
        <v>572</v>
      </c>
      <c r="E31" s="234"/>
      <c r="F31" s="234"/>
      <c r="G31" s="234"/>
      <c r="H31" s="235"/>
      <c r="I31" s="105"/>
      <c r="J31" s="97"/>
      <c r="K31" s="27"/>
      <c r="L31" s="27"/>
      <c r="M31" s="68"/>
      <c r="N31" s="83"/>
      <c r="O31" s="27"/>
      <c r="P31" s="27"/>
      <c r="Q31" s="27"/>
      <c r="R31" s="27"/>
      <c r="S31" s="27"/>
      <c r="T31" s="27"/>
      <c r="U31" s="27"/>
      <c r="V31" s="27"/>
      <c r="W31" s="27"/>
      <c r="X31" s="34"/>
      <c r="Z31" s="33"/>
    </row>
    <row r="32" spans="1:28" ht="36.75" customHeight="1" x14ac:dyDescent="0.25">
      <c r="A32" s="49" t="str">
        <f>MID(E32,FIND("(Q",E32)+1,7)</f>
        <v>Q8e.3.1</v>
      </c>
      <c r="B32" s="49" t="s">
        <v>22</v>
      </c>
      <c r="C32" s="57"/>
      <c r="D32" s="51"/>
      <c r="E32" s="204" t="s">
        <v>573</v>
      </c>
      <c r="F32" s="204"/>
      <c r="G32" s="204"/>
      <c r="H32" s="205"/>
      <c r="I32" s="210" t="s">
        <v>623</v>
      </c>
      <c r="J32" s="97" t="s">
        <v>0</v>
      </c>
      <c r="K32" s="72"/>
      <c r="L32" s="72"/>
      <c r="M32" s="78" t="str">
        <f t="shared" ref="M32:M33" si="9">IF(AND(J32="",K32=""),"",IF(K32="",J32,K32))</f>
        <v/>
      </c>
      <c r="N32" s="80"/>
      <c r="O32" s="74"/>
      <c r="P32" s="74"/>
      <c r="Q32" s="54" t="str">
        <f t="shared" ref="Q32:Q33" si="10">IF(O32="","",O32)</f>
        <v/>
      </c>
      <c r="R32" s="54"/>
      <c r="S32" s="74"/>
      <c r="T32" s="74"/>
      <c r="U32" s="54"/>
      <c r="V32" s="74"/>
      <c r="W32" s="54"/>
      <c r="X32" s="79" t="str">
        <f t="shared" ref="X32:X33" si="11">IF(AND(S32="",Q32=""),"",IF(S32="",Q32,S32))</f>
        <v/>
      </c>
      <c r="Z32" s="33"/>
      <c r="AB32" s="82"/>
    </row>
    <row r="33" spans="1:28" ht="178.15" customHeight="1" x14ac:dyDescent="0.2">
      <c r="A33" s="49" t="str">
        <f>MID(E33,FIND("(Q",E33)+1,8)</f>
        <v>Q8e.3.1a</v>
      </c>
      <c r="B33" s="49" t="s">
        <v>87</v>
      </c>
      <c r="C33" s="57"/>
      <c r="D33" s="51"/>
      <c r="E33" s="197" t="s">
        <v>641</v>
      </c>
      <c r="F33" s="197"/>
      <c r="G33" s="197"/>
      <c r="H33" s="198"/>
      <c r="I33" s="210"/>
      <c r="J33" s="97" t="s">
        <v>0</v>
      </c>
      <c r="K33" s="72"/>
      <c r="L33" s="72"/>
      <c r="M33" s="78" t="str">
        <f t="shared" si="9"/>
        <v/>
      </c>
      <c r="N33" s="80"/>
      <c r="O33" s="74"/>
      <c r="P33" s="74"/>
      <c r="Q33" s="54" t="str">
        <f t="shared" si="10"/>
        <v/>
      </c>
      <c r="R33" s="54"/>
      <c r="S33" s="74"/>
      <c r="T33" s="74"/>
      <c r="U33" s="54"/>
      <c r="V33" s="74"/>
      <c r="W33" s="54"/>
      <c r="X33" s="79" t="str">
        <f t="shared" si="11"/>
        <v/>
      </c>
      <c r="Z33" s="33"/>
      <c r="AB33" s="93"/>
    </row>
    <row r="34" spans="1:28" ht="54.6" customHeight="1" x14ac:dyDescent="0.2">
      <c r="C34" s="57"/>
      <c r="D34" s="51"/>
      <c r="E34" s="217" t="s">
        <v>574</v>
      </c>
      <c r="F34" s="217"/>
      <c r="G34" s="217"/>
      <c r="H34" s="218"/>
      <c r="I34" s="170"/>
      <c r="J34" s="97"/>
      <c r="K34" s="27"/>
      <c r="L34" s="27"/>
      <c r="M34" s="68"/>
      <c r="N34" s="83"/>
      <c r="O34" s="27"/>
      <c r="P34" s="27"/>
      <c r="Q34" s="27"/>
      <c r="R34" s="27"/>
      <c r="S34" s="27"/>
      <c r="T34" s="27"/>
      <c r="U34" s="27"/>
      <c r="V34" s="27"/>
      <c r="W34" s="27"/>
      <c r="X34" s="34"/>
      <c r="Z34" s="33"/>
    </row>
    <row r="35" spans="1:28" ht="135.6" customHeight="1" x14ac:dyDescent="0.25">
      <c r="A35" s="49" t="str">
        <f>MID(E35,FIND("(Q",E35)+1,7)</f>
        <v>Q8e.3.2</v>
      </c>
      <c r="B35" s="49" t="s">
        <v>21</v>
      </c>
      <c r="C35" s="81" t="s">
        <v>58</v>
      </c>
      <c r="D35" s="51"/>
      <c r="E35" s="204" t="s">
        <v>643</v>
      </c>
      <c r="F35" s="204"/>
      <c r="G35" s="204"/>
      <c r="H35" s="205"/>
      <c r="I35" s="183" t="s">
        <v>624</v>
      </c>
      <c r="J35" s="97" t="e">
        <v>#N/A</v>
      </c>
      <c r="K35" s="72"/>
      <c r="L35" s="72"/>
      <c r="M35" s="78" t="e">
        <f t="shared" ref="M35:M44" si="12">IF(AND(J35="",K35=""),"",IF(K35="",J35,K35))</f>
        <v>#N/A</v>
      </c>
      <c r="N35" s="80"/>
      <c r="O35" s="74"/>
      <c r="P35" s="74"/>
      <c r="Q35" s="54" t="str">
        <f t="shared" ref="Q35:Q44" si="13">IF(O35="","",O35)</f>
        <v/>
      </c>
      <c r="R35" s="54"/>
      <c r="S35" s="74"/>
      <c r="T35" s="74"/>
      <c r="U35" s="54"/>
      <c r="V35" s="74"/>
      <c r="W35" s="54"/>
      <c r="X35" s="79" t="str">
        <f t="shared" ref="X35:X44" si="14">IF(AND(S35="",Q35=""),"",IF(S35="",Q35,S35))</f>
        <v/>
      </c>
      <c r="Z35" s="33"/>
      <c r="AA35" s="82"/>
      <c r="AB35" s="82"/>
    </row>
    <row r="36" spans="1:28" ht="120" customHeight="1" x14ac:dyDescent="0.25">
      <c r="A36" s="49" t="str">
        <f>MID(F36,FIND("(Q",F36)+1,8)</f>
        <v>Q8e.3.2a</v>
      </c>
      <c r="B36" s="49" t="s">
        <v>21</v>
      </c>
      <c r="C36" s="81" t="s">
        <v>59</v>
      </c>
      <c r="D36" s="51" t="s">
        <v>0</v>
      </c>
      <c r="E36" s="67" t="s">
        <v>0</v>
      </c>
      <c r="F36" s="211" t="s">
        <v>642</v>
      </c>
      <c r="G36" s="211"/>
      <c r="H36" s="216"/>
      <c r="I36" s="182" t="s">
        <v>646</v>
      </c>
      <c r="J36" s="97" t="e">
        <v>#N/A</v>
      </c>
      <c r="K36" s="72"/>
      <c r="L36" s="72"/>
      <c r="M36" s="78" t="e">
        <f t="shared" si="12"/>
        <v>#N/A</v>
      </c>
      <c r="N36" s="80"/>
      <c r="O36" s="74"/>
      <c r="P36" s="74"/>
      <c r="Q36" s="54" t="str">
        <f t="shared" si="13"/>
        <v/>
      </c>
      <c r="R36" s="54"/>
      <c r="S36" s="74"/>
      <c r="T36" s="74"/>
      <c r="U36" s="54"/>
      <c r="V36" s="74"/>
      <c r="W36" s="54"/>
      <c r="X36" s="79" t="str">
        <f t="shared" si="14"/>
        <v/>
      </c>
      <c r="Z36" s="33"/>
      <c r="AA36" s="82"/>
      <c r="AB36" s="82"/>
    </row>
    <row r="37" spans="1:28" ht="147" customHeight="1" x14ac:dyDescent="0.25">
      <c r="A37" s="49" t="str">
        <f>MID(E37,FIND("(Q",E37)+1,7)</f>
        <v>Q8e.3.3</v>
      </c>
      <c r="B37" s="49" t="s">
        <v>21</v>
      </c>
      <c r="C37" s="81" t="s">
        <v>60</v>
      </c>
      <c r="D37" s="51" t="s">
        <v>0</v>
      </c>
      <c r="E37" s="204" t="s">
        <v>575</v>
      </c>
      <c r="F37" s="204"/>
      <c r="G37" s="204"/>
      <c r="H37" s="205"/>
      <c r="I37" s="183" t="s">
        <v>625</v>
      </c>
      <c r="J37" s="97" t="e">
        <v>#N/A</v>
      </c>
      <c r="K37" s="72"/>
      <c r="L37" s="72"/>
      <c r="M37" s="78" t="e">
        <f t="shared" si="12"/>
        <v>#N/A</v>
      </c>
      <c r="N37" s="80"/>
      <c r="O37" s="74"/>
      <c r="P37" s="74"/>
      <c r="Q37" s="54" t="str">
        <f t="shared" si="13"/>
        <v/>
      </c>
      <c r="R37" s="54"/>
      <c r="S37" s="74"/>
      <c r="T37" s="74"/>
      <c r="U37" s="54"/>
      <c r="V37" s="74"/>
      <c r="W37" s="54"/>
      <c r="X37" s="79" t="str">
        <f t="shared" si="14"/>
        <v/>
      </c>
      <c r="Z37" s="33"/>
      <c r="AA37" s="82"/>
      <c r="AB37" s="82"/>
    </row>
    <row r="38" spans="1:28" ht="73.900000000000006" customHeight="1" x14ac:dyDescent="0.25">
      <c r="A38" s="49" t="str">
        <f>MID(F38,FIND("(Q",F38)+1,8)</f>
        <v>Q8e.3.3a</v>
      </c>
      <c r="B38" s="49" t="s">
        <v>21</v>
      </c>
      <c r="C38" s="81" t="s">
        <v>61</v>
      </c>
      <c r="D38" s="51" t="s">
        <v>0</v>
      </c>
      <c r="E38" s="67" t="s">
        <v>0</v>
      </c>
      <c r="F38" s="211" t="s">
        <v>576</v>
      </c>
      <c r="G38" s="211"/>
      <c r="H38" s="216"/>
      <c r="I38" s="183" t="s">
        <v>626</v>
      </c>
      <c r="J38" s="97" t="e">
        <v>#N/A</v>
      </c>
      <c r="K38" s="72"/>
      <c r="L38" s="72"/>
      <c r="M38" s="78" t="e">
        <f t="shared" si="12"/>
        <v>#N/A</v>
      </c>
      <c r="N38" s="80"/>
      <c r="O38" s="74"/>
      <c r="P38" s="74"/>
      <c r="Q38" s="54" t="str">
        <f t="shared" si="13"/>
        <v/>
      </c>
      <c r="R38" s="54"/>
      <c r="S38" s="74"/>
      <c r="T38" s="74"/>
      <c r="U38" s="54"/>
      <c r="V38" s="74"/>
      <c r="W38" s="54"/>
      <c r="X38" s="79" t="str">
        <f t="shared" si="14"/>
        <v/>
      </c>
      <c r="Z38" s="33"/>
      <c r="AA38" s="82"/>
      <c r="AB38" s="82"/>
    </row>
    <row r="39" spans="1:28" ht="111.6" customHeight="1" x14ac:dyDescent="0.25">
      <c r="A39" s="49" t="str">
        <f>MID(E39,FIND("(Q",E39)+1,7)</f>
        <v>Q8e.3.4</v>
      </c>
      <c r="B39" s="49" t="s">
        <v>21</v>
      </c>
      <c r="C39" s="81" t="s">
        <v>62</v>
      </c>
      <c r="D39" s="51" t="s">
        <v>0</v>
      </c>
      <c r="E39" s="204" t="s">
        <v>644</v>
      </c>
      <c r="F39" s="204"/>
      <c r="G39" s="204"/>
      <c r="H39" s="205"/>
      <c r="I39" s="183" t="s">
        <v>485</v>
      </c>
      <c r="J39" s="97" t="e">
        <v>#N/A</v>
      </c>
      <c r="K39" s="72"/>
      <c r="L39" s="72"/>
      <c r="M39" s="78" t="e">
        <f t="shared" si="12"/>
        <v>#N/A</v>
      </c>
      <c r="N39" s="80"/>
      <c r="O39" s="74"/>
      <c r="P39" s="74"/>
      <c r="Q39" s="54" t="str">
        <f t="shared" si="13"/>
        <v/>
      </c>
      <c r="R39" s="54"/>
      <c r="S39" s="74"/>
      <c r="T39" s="74"/>
      <c r="U39" s="54"/>
      <c r="V39" s="74"/>
      <c r="W39" s="54"/>
      <c r="X39" s="79" t="str">
        <f t="shared" si="14"/>
        <v/>
      </c>
      <c r="Z39" s="33"/>
      <c r="AA39" s="82"/>
      <c r="AB39" s="82"/>
    </row>
    <row r="40" spans="1:28" ht="30.75" customHeight="1" x14ac:dyDescent="0.25">
      <c r="A40" s="49" t="str">
        <f>MID(F40,FIND("(Q",F40)+1,8)</f>
        <v>Q8e.3.4a</v>
      </c>
      <c r="B40" s="49" t="s">
        <v>21</v>
      </c>
      <c r="C40" s="81" t="s">
        <v>63</v>
      </c>
      <c r="D40" s="51" t="s">
        <v>0</v>
      </c>
      <c r="E40" s="67" t="s">
        <v>0</v>
      </c>
      <c r="F40" s="211" t="s">
        <v>577</v>
      </c>
      <c r="G40" s="211"/>
      <c r="H40" s="216"/>
      <c r="I40" s="97"/>
      <c r="J40" s="97" t="e">
        <v>#N/A</v>
      </c>
      <c r="K40" s="72"/>
      <c r="L40" s="72"/>
      <c r="M40" s="78" t="e">
        <f t="shared" si="12"/>
        <v>#N/A</v>
      </c>
      <c r="N40" s="80"/>
      <c r="O40" s="74"/>
      <c r="P40" s="74"/>
      <c r="Q40" s="54" t="str">
        <f t="shared" si="13"/>
        <v/>
      </c>
      <c r="R40" s="54"/>
      <c r="S40" s="74"/>
      <c r="T40" s="74"/>
      <c r="U40" s="54"/>
      <c r="V40" s="74"/>
      <c r="W40" s="54"/>
      <c r="X40" s="79" t="str">
        <f t="shared" si="14"/>
        <v/>
      </c>
      <c r="Z40" s="33"/>
      <c r="AA40" s="82"/>
      <c r="AB40" s="82"/>
    </row>
    <row r="41" spans="1:28" ht="133.9" customHeight="1" x14ac:dyDescent="0.25">
      <c r="A41" s="49" t="str">
        <f>MID(E41,FIND("(Q",E41)+1,7)</f>
        <v>Q8e.3.5</v>
      </c>
      <c r="B41" s="49" t="s">
        <v>21</v>
      </c>
      <c r="C41" s="81" t="s">
        <v>64</v>
      </c>
      <c r="D41" s="51" t="s">
        <v>0</v>
      </c>
      <c r="E41" s="204" t="s">
        <v>578</v>
      </c>
      <c r="F41" s="204"/>
      <c r="G41" s="204"/>
      <c r="H41" s="205"/>
      <c r="I41" s="183" t="s">
        <v>627</v>
      </c>
      <c r="J41" s="97" t="e">
        <v>#N/A</v>
      </c>
      <c r="K41" s="72"/>
      <c r="L41" s="72"/>
      <c r="M41" s="78" t="e">
        <f t="shared" si="12"/>
        <v>#N/A</v>
      </c>
      <c r="N41" s="80"/>
      <c r="O41" s="74"/>
      <c r="P41" s="74"/>
      <c r="Q41" s="54" t="str">
        <f t="shared" si="13"/>
        <v/>
      </c>
      <c r="R41" s="54"/>
      <c r="S41" s="74"/>
      <c r="T41" s="74"/>
      <c r="U41" s="54"/>
      <c r="V41" s="74"/>
      <c r="W41" s="54"/>
      <c r="X41" s="79" t="str">
        <f t="shared" si="14"/>
        <v/>
      </c>
      <c r="Z41" s="33"/>
      <c r="AA41" s="82"/>
      <c r="AB41" s="82"/>
    </row>
    <row r="42" spans="1:28" ht="33" customHeight="1" x14ac:dyDescent="0.25">
      <c r="A42" s="49" t="str">
        <f>MID(F42,FIND("(Q",F42)+1,8)</f>
        <v>Q8e.3.5a</v>
      </c>
      <c r="B42" s="49" t="s">
        <v>22</v>
      </c>
      <c r="C42" s="57"/>
      <c r="D42" s="51"/>
      <c r="E42" s="165"/>
      <c r="F42" s="208" t="s">
        <v>579</v>
      </c>
      <c r="G42" s="208"/>
      <c r="H42" s="209"/>
      <c r="I42" s="170"/>
      <c r="J42" s="97" t="s">
        <v>0</v>
      </c>
      <c r="K42" s="72"/>
      <c r="L42" s="72"/>
      <c r="M42" s="78" t="str">
        <f t="shared" si="12"/>
        <v/>
      </c>
      <c r="N42" s="80"/>
      <c r="O42" s="74"/>
      <c r="P42" s="74"/>
      <c r="Q42" s="54" t="str">
        <f t="shared" si="13"/>
        <v/>
      </c>
      <c r="R42" s="54"/>
      <c r="S42" s="74"/>
      <c r="T42" s="74"/>
      <c r="U42" s="54"/>
      <c r="V42" s="74"/>
      <c r="W42" s="54"/>
      <c r="X42" s="79" t="str">
        <f t="shared" si="14"/>
        <v/>
      </c>
      <c r="Z42" s="33"/>
      <c r="AB42" s="82"/>
    </row>
    <row r="43" spans="1:28" ht="63" customHeight="1" x14ac:dyDescent="0.25">
      <c r="A43" s="49" t="str">
        <f>MID(E43,FIND("(Q",E43)+1,7)</f>
        <v>Q8e.3.6</v>
      </c>
      <c r="B43" s="49" t="s">
        <v>21</v>
      </c>
      <c r="C43" s="81" t="s">
        <v>65</v>
      </c>
      <c r="D43" s="51" t="s">
        <v>0</v>
      </c>
      <c r="E43" s="204" t="s">
        <v>580</v>
      </c>
      <c r="F43" s="204"/>
      <c r="G43" s="204"/>
      <c r="H43" s="205"/>
      <c r="I43" s="170"/>
      <c r="J43" s="97" t="e">
        <v>#N/A</v>
      </c>
      <c r="K43" s="72"/>
      <c r="L43" s="72"/>
      <c r="M43" s="78" t="e">
        <f t="shared" si="12"/>
        <v>#N/A</v>
      </c>
      <c r="N43" s="80"/>
      <c r="O43" s="74"/>
      <c r="P43" s="74"/>
      <c r="Q43" s="54" t="str">
        <f t="shared" si="13"/>
        <v/>
      </c>
      <c r="R43" s="54"/>
      <c r="S43" s="74"/>
      <c r="T43" s="74"/>
      <c r="U43" s="54"/>
      <c r="V43" s="74"/>
      <c r="W43" s="54"/>
      <c r="X43" s="79" t="str">
        <f t="shared" si="14"/>
        <v/>
      </c>
      <c r="Z43" s="33"/>
      <c r="AA43" s="82"/>
      <c r="AB43" s="82"/>
    </row>
    <row r="44" spans="1:28" ht="27" customHeight="1" x14ac:dyDescent="0.2">
      <c r="A44" s="49" t="str">
        <f>MID(E44,FIND("(Q",E44)+1,8)</f>
        <v>Q8e.3.6a</v>
      </c>
      <c r="B44" s="49" t="s">
        <v>87</v>
      </c>
      <c r="C44" s="57"/>
      <c r="D44" s="51"/>
      <c r="E44" s="197" t="s">
        <v>581</v>
      </c>
      <c r="F44" s="197"/>
      <c r="G44" s="197"/>
      <c r="H44" s="198"/>
      <c r="I44" s="97"/>
      <c r="J44" s="97" t="s">
        <v>0</v>
      </c>
      <c r="K44" s="72"/>
      <c r="L44" s="72"/>
      <c r="M44" s="78" t="str">
        <f t="shared" si="12"/>
        <v/>
      </c>
      <c r="N44" s="80"/>
      <c r="O44" s="74"/>
      <c r="P44" s="74"/>
      <c r="Q44" s="54" t="str">
        <f t="shared" si="13"/>
        <v/>
      </c>
      <c r="R44" s="54"/>
      <c r="S44" s="74"/>
      <c r="T44" s="74"/>
      <c r="U44" s="54"/>
      <c r="V44" s="85"/>
      <c r="W44" s="54"/>
      <c r="X44" s="79" t="str">
        <f t="shared" si="14"/>
        <v/>
      </c>
      <c r="Z44" s="33"/>
      <c r="AB44" s="93"/>
    </row>
    <row r="45" spans="1:28" ht="33" customHeight="1" x14ac:dyDescent="0.2">
      <c r="A45" s="57"/>
      <c r="C45" s="57"/>
      <c r="D45" s="201" t="s">
        <v>582</v>
      </c>
      <c r="E45" s="202"/>
      <c r="F45" s="202"/>
      <c r="G45" s="202"/>
      <c r="H45" s="203"/>
      <c r="I45" s="106"/>
      <c r="J45" s="137"/>
      <c r="K45" s="27"/>
      <c r="L45" s="27"/>
      <c r="M45" s="68"/>
      <c r="N45" s="36"/>
      <c r="O45" s="27"/>
      <c r="P45" s="27"/>
      <c r="Q45" s="27"/>
      <c r="R45" s="27"/>
      <c r="S45" s="27"/>
      <c r="T45" s="27"/>
      <c r="U45" s="43"/>
      <c r="V45" s="24"/>
      <c r="W45" s="45"/>
      <c r="X45" s="44"/>
      <c r="Z45" s="33"/>
    </row>
    <row r="46" spans="1:28" ht="49.15" customHeight="1" x14ac:dyDescent="0.25">
      <c r="A46" s="49" t="str">
        <f>MID(E46,FIND("(Q",E46)+1,7)</f>
        <v>Q8e.4.1</v>
      </c>
      <c r="B46" s="49" t="s">
        <v>21</v>
      </c>
      <c r="C46" s="81" t="s">
        <v>66</v>
      </c>
      <c r="D46" s="52"/>
      <c r="E46" s="208" t="s">
        <v>583</v>
      </c>
      <c r="F46" s="208"/>
      <c r="G46" s="208"/>
      <c r="H46" s="209"/>
      <c r="I46" s="178" t="s">
        <v>481</v>
      </c>
      <c r="J46" s="97" t="e">
        <v>#N/A</v>
      </c>
      <c r="K46" s="72"/>
      <c r="L46" s="72"/>
      <c r="M46" s="78" t="e">
        <f t="shared" ref="M46:M54" si="15">IF(AND(J46="",K46=""),"",IF(K46="",J46,K46))</f>
        <v>#N/A</v>
      </c>
      <c r="N46" s="80"/>
      <c r="O46" s="74"/>
      <c r="P46" s="74"/>
      <c r="Q46" s="54" t="str">
        <f t="shared" ref="Q46:Q54" si="16">IF(O46="","",O46)</f>
        <v/>
      </c>
      <c r="R46" s="54"/>
      <c r="S46" s="74"/>
      <c r="T46" s="74"/>
      <c r="U46" s="54"/>
      <c r="V46" s="74"/>
      <c r="W46" s="54"/>
      <c r="X46" s="79" t="str">
        <f t="shared" ref="X46:X54" si="17">IF(AND(S46="",Q46=""),"",IF(S46="",Q46,S46))</f>
        <v/>
      </c>
      <c r="Z46" s="33"/>
      <c r="AA46" s="82"/>
      <c r="AB46" s="82"/>
    </row>
    <row r="47" spans="1:28" ht="27.75" customHeight="1" x14ac:dyDescent="0.2">
      <c r="A47" s="49" t="str">
        <f>MID(E47,FIND("(Q",E47)+1,8)</f>
        <v>Q8e.4.1a</v>
      </c>
      <c r="B47" s="49" t="s">
        <v>87</v>
      </c>
      <c r="C47" s="57"/>
      <c r="D47" s="52"/>
      <c r="E47" s="197" t="s">
        <v>584</v>
      </c>
      <c r="F47" s="197"/>
      <c r="G47" s="197"/>
      <c r="H47" s="198"/>
      <c r="I47" s="94"/>
      <c r="J47" s="97" t="s">
        <v>0</v>
      </c>
      <c r="K47" s="72"/>
      <c r="L47" s="72"/>
      <c r="M47" s="78" t="str">
        <f t="shared" si="15"/>
        <v/>
      </c>
      <c r="N47" s="80"/>
      <c r="O47" s="74"/>
      <c r="P47" s="74"/>
      <c r="Q47" s="54" t="str">
        <f t="shared" si="16"/>
        <v/>
      </c>
      <c r="R47" s="54"/>
      <c r="S47" s="74"/>
      <c r="T47" s="74"/>
      <c r="U47" s="54"/>
      <c r="V47" s="74"/>
      <c r="W47" s="54"/>
      <c r="X47" s="79" t="str">
        <f t="shared" si="17"/>
        <v/>
      </c>
      <c r="Z47" s="33"/>
      <c r="AB47" s="93"/>
    </row>
    <row r="48" spans="1:28" ht="205.9" customHeight="1" x14ac:dyDescent="0.25">
      <c r="A48" s="49" t="str">
        <f>MID(E48,FIND("(Q",E48)+1,7)</f>
        <v>Q8e.4.2</v>
      </c>
      <c r="B48" s="49" t="s">
        <v>22</v>
      </c>
      <c r="D48" s="52" t="s">
        <v>0</v>
      </c>
      <c r="E48" s="208" t="s">
        <v>585</v>
      </c>
      <c r="F48" s="208"/>
      <c r="G48" s="208"/>
      <c r="H48" s="209"/>
      <c r="I48" s="182" t="s">
        <v>628</v>
      </c>
      <c r="J48" s="97" t="s">
        <v>0</v>
      </c>
      <c r="K48" s="72"/>
      <c r="L48" s="72"/>
      <c r="M48" s="78" t="str">
        <f t="shared" si="15"/>
        <v/>
      </c>
      <c r="N48" s="80"/>
      <c r="O48" s="74"/>
      <c r="P48" s="74"/>
      <c r="Q48" s="54" t="str">
        <f t="shared" si="16"/>
        <v/>
      </c>
      <c r="R48" s="54"/>
      <c r="S48" s="74"/>
      <c r="T48" s="74"/>
      <c r="U48" s="54"/>
      <c r="V48" s="74"/>
      <c r="W48" s="54"/>
      <c r="X48" s="79" t="str">
        <f t="shared" si="17"/>
        <v/>
      </c>
      <c r="Z48" s="33"/>
      <c r="AB48" s="82"/>
    </row>
    <row r="49" spans="1:28" ht="94.9" customHeight="1" x14ac:dyDescent="0.25">
      <c r="A49" s="49" t="str">
        <f>MID(E49,FIND("(Q",E49)+1,7)</f>
        <v>Q8e.4.3</v>
      </c>
      <c r="B49" s="49" t="s">
        <v>22</v>
      </c>
      <c r="D49" s="52"/>
      <c r="E49" s="208" t="s">
        <v>586</v>
      </c>
      <c r="F49" s="208"/>
      <c r="G49" s="208"/>
      <c r="H49" s="209"/>
      <c r="I49" s="182" t="s">
        <v>629</v>
      </c>
      <c r="J49" s="97" t="s">
        <v>0</v>
      </c>
      <c r="K49" s="72"/>
      <c r="L49" s="72"/>
      <c r="M49" s="78" t="str">
        <f t="shared" si="15"/>
        <v/>
      </c>
      <c r="N49" s="80"/>
      <c r="O49" s="74"/>
      <c r="P49" s="74"/>
      <c r="Q49" s="54" t="str">
        <f t="shared" si="16"/>
        <v/>
      </c>
      <c r="R49" s="54"/>
      <c r="S49" s="74"/>
      <c r="T49" s="74"/>
      <c r="U49" s="54"/>
      <c r="V49" s="74"/>
      <c r="W49" s="54"/>
      <c r="X49" s="79" t="str">
        <f t="shared" si="17"/>
        <v/>
      </c>
      <c r="Z49" s="33"/>
      <c r="AB49" s="82"/>
    </row>
    <row r="50" spans="1:28" ht="39" customHeight="1" x14ac:dyDescent="0.2">
      <c r="A50" s="49" t="str">
        <f>MID(E50,FIND("(Q",E50)+1,8)</f>
        <v>Q8e.4.3a</v>
      </c>
      <c r="B50" s="49" t="s">
        <v>87</v>
      </c>
      <c r="C50" s="55"/>
      <c r="D50" s="52"/>
      <c r="E50" s="206" t="s">
        <v>645</v>
      </c>
      <c r="F50" s="206"/>
      <c r="G50" s="206"/>
      <c r="H50" s="207"/>
      <c r="I50" s="104"/>
      <c r="J50" s="97" t="s">
        <v>0</v>
      </c>
      <c r="K50" s="72"/>
      <c r="L50" s="72"/>
      <c r="M50" s="78" t="str">
        <f t="shared" si="15"/>
        <v/>
      </c>
      <c r="N50" s="80"/>
      <c r="O50" s="74"/>
      <c r="P50" s="74"/>
      <c r="Q50" s="54" t="str">
        <f t="shared" si="16"/>
        <v/>
      </c>
      <c r="R50" s="54"/>
      <c r="S50" s="74"/>
      <c r="T50" s="74"/>
      <c r="U50" s="54"/>
      <c r="V50" s="74"/>
      <c r="W50" s="54"/>
      <c r="X50" s="79" t="str">
        <f t="shared" si="17"/>
        <v/>
      </c>
      <c r="Z50" s="33"/>
      <c r="AB50" s="93"/>
    </row>
    <row r="51" spans="1:28" ht="90" customHeight="1" x14ac:dyDescent="0.25">
      <c r="A51" s="49" t="str">
        <f>MID(E51,FIND("(Q",E51)+1,7)</f>
        <v>Q8e.4.4</v>
      </c>
      <c r="B51" s="49" t="s">
        <v>22</v>
      </c>
      <c r="C51" s="55"/>
      <c r="D51" s="52"/>
      <c r="E51" s="208" t="s">
        <v>587</v>
      </c>
      <c r="F51" s="208"/>
      <c r="G51" s="208"/>
      <c r="H51" s="209"/>
      <c r="I51" s="104" t="s">
        <v>647</v>
      </c>
      <c r="J51" s="97" t="s">
        <v>0</v>
      </c>
      <c r="K51" s="72"/>
      <c r="L51" s="72"/>
      <c r="M51" s="78" t="str">
        <f t="shared" si="15"/>
        <v/>
      </c>
      <c r="N51" s="80"/>
      <c r="O51" s="74"/>
      <c r="P51" s="74"/>
      <c r="Q51" s="54" t="str">
        <f t="shared" si="16"/>
        <v/>
      </c>
      <c r="R51" s="54"/>
      <c r="S51" s="74"/>
      <c r="T51" s="74"/>
      <c r="U51" s="54"/>
      <c r="V51" s="74"/>
      <c r="W51" s="54"/>
      <c r="X51" s="79" t="str">
        <f t="shared" si="17"/>
        <v/>
      </c>
      <c r="Z51" s="33"/>
      <c r="AB51" s="82"/>
    </row>
    <row r="52" spans="1:28" ht="99.6" customHeight="1" x14ac:dyDescent="0.25">
      <c r="A52" s="49" t="str">
        <f>MID(E52,FIND("(Q",E52)+1,7)</f>
        <v>Q8e.4.5</v>
      </c>
      <c r="B52" s="49" t="s">
        <v>22</v>
      </c>
      <c r="C52" s="55"/>
      <c r="D52" s="52"/>
      <c r="E52" s="208" t="s">
        <v>588</v>
      </c>
      <c r="F52" s="208"/>
      <c r="G52" s="208"/>
      <c r="H52" s="209"/>
      <c r="I52" s="104" t="s">
        <v>631</v>
      </c>
      <c r="J52" s="97" t="s">
        <v>0</v>
      </c>
      <c r="K52" s="72"/>
      <c r="L52" s="72"/>
      <c r="M52" s="78" t="str">
        <f t="shared" si="15"/>
        <v/>
      </c>
      <c r="N52" s="80"/>
      <c r="O52" s="74"/>
      <c r="P52" s="74"/>
      <c r="Q52" s="54" t="str">
        <f t="shared" si="16"/>
        <v/>
      </c>
      <c r="R52" s="54"/>
      <c r="S52" s="74"/>
      <c r="T52" s="74"/>
      <c r="U52" s="54"/>
      <c r="V52" s="74"/>
      <c r="W52" s="54"/>
      <c r="X52" s="79" t="str">
        <f t="shared" si="17"/>
        <v/>
      </c>
      <c r="Z52" s="33"/>
      <c r="AB52" s="82"/>
    </row>
    <row r="53" spans="1:28" ht="41.45" customHeight="1" x14ac:dyDescent="0.2">
      <c r="A53" s="49" t="str">
        <f>MID(E53,FIND("(Q",E53)+1,8)</f>
        <v>Q8e.4.5a</v>
      </c>
      <c r="B53" s="49" t="s">
        <v>87</v>
      </c>
      <c r="C53" s="55"/>
      <c r="D53" s="52"/>
      <c r="E53" s="206" t="s">
        <v>589</v>
      </c>
      <c r="F53" s="206"/>
      <c r="G53" s="206"/>
      <c r="H53" s="207"/>
      <c r="I53" s="104"/>
      <c r="J53" s="97" t="s">
        <v>0</v>
      </c>
      <c r="K53" s="72"/>
      <c r="L53" s="72"/>
      <c r="M53" s="78" t="str">
        <f t="shared" si="15"/>
        <v/>
      </c>
      <c r="N53" s="80"/>
      <c r="O53" s="74"/>
      <c r="P53" s="74"/>
      <c r="Q53" s="54" t="str">
        <f t="shared" si="16"/>
        <v/>
      </c>
      <c r="R53" s="54"/>
      <c r="S53" s="74"/>
      <c r="T53" s="74"/>
      <c r="U53" s="54"/>
      <c r="V53" s="74"/>
      <c r="W53" s="54"/>
      <c r="X53" s="79" t="str">
        <f t="shared" si="17"/>
        <v/>
      </c>
      <c r="Z53" s="33"/>
      <c r="AB53" s="93"/>
    </row>
    <row r="54" spans="1:28" ht="47.25" customHeight="1" x14ac:dyDescent="0.25">
      <c r="A54" s="49" t="str">
        <f>MID(E54,FIND("(Q",E54)+1,7)</f>
        <v>Q8e.4.6</v>
      </c>
      <c r="B54" s="49" t="s">
        <v>21</v>
      </c>
      <c r="C54" s="81" t="s">
        <v>67</v>
      </c>
      <c r="D54" s="52" t="s">
        <v>0</v>
      </c>
      <c r="E54" s="208" t="s">
        <v>590</v>
      </c>
      <c r="F54" s="208"/>
      <c r="G54" s="208"/>
      <c r="H54" s="209"/>
      <c r="I54" s="106"/>
      <c r="J54" s="97" t="e">
        <v>#N/A</v>
      </c>
      <c r="K54" s="72"/>
      <c r="L54" s="72"/>
      <c r="M54" s="78" t="e">
        <f t="shared" si="15"/>
        <v>#N/A</v>
      </c>
      <c r="N54" s="80"/>
      <c r="O54" s="74"/>
      <c r="P54" s="74"/>
      <c r="Q54" s="54" t="str">
        <f t="shared" si="16"/>
        <v/>
      </c>
      <c r="R54" s="54"/>
      <c r="S54" s="74"/>
      <c r="T54" s="74"/>
      <c r="U54" s="54"/>
      <c r="V54" s="74"/>
      <c r="W54" s="54"/>
      <c r="X54" s="79" t="str">
        <f t="shared" si="17"/>
        <v/>
      </c>
      <c r="Z54" s="33"/>
      <c r="AA54" s="82"/>
      <c r="AB54" s="82"/>
    </row>
    <row r="55" spans="1:28" ht="76.900000000000006" customHeight="1" x14ac:dyDescent="0.2">
      <c r="C55" s="57"/>
      <c r="D55" s="52"/>
      <c r="E55" s="23"/>
      <c r="F55" s="213" t="s">
        <v>602</v>
      </c>
      <c r="G55" s="213"/>
      <c r="H55" s="214"/>
      <c r="I55" s="210" t="s">
        <v>632</v>
      </c>
      <c r="J55" s="97"/>
      <c r="K55" s="73"/>
      <c r="L55" s="73"/>
      <c r="M55" s="69"/>
      <c r="N55" s="36"/>
      <c r="O55" s="27"/>
      <c r="P55" s="73"/>
      <c r="Q55" s="73"/>
      <c r="R55" s="73"/>
      <c r="S55" s="73"/>
      <c r="T55" s="73"/>
      <c r="U55" s="43"/>
      <c r="W55" s="45"/>
      <c r="X55" s="35"/>
      <c r="Z55" s="33"/>
    </row>
    <row r="56" spans="1:28" ht="28.9" customHeight="1" x14ac:dyDescent="0.25">
      <c r="A56" s="49" t="str">
        <f>MID(F$55,FIND("(Q",F$55)+1,8)&amp;"_i"</f>
        <v>Q8e.4.6a_i</v>
      </c>
      <c r="B56" s="49" t="s">
        <v>23</v>
      </c>
      <c r="C56" s="81" t="s">
        <v>68</v>
      </c>
      <c r="D56" s="52" t="s">
        <v>0</v>
      </c>
      <c r="E56" s="23" t="s">
        <v>0</v>
      </c>
      <c r="F56" s="171"/>
      <c r="G56" s="211" t="s">
        <v>486</v>
      </c>
      <c r="H56" s="212"/>
      <c r="I56" s="210"/>
      <c r="J56" s="97" t="e">
        <v>#N/A</v>
      </c>
      <c r="K56" s="87"/>
      <c r="L56" s="72"/>
      <c r="M56" s="78" t="e">
        <f t="shared" ref="M56:M66" si="18">IF(AND(J56="",K56=""),"",IF(K56="",J56,K56))</f>
        <v>#N/A</v>
      </c>
      <c r="N56" s="80"/>
      <c r="O56" s="74"/>
      <c r="P56" s="74"/>
      <c r="Q56" s="54" t="str">
        <f t="shared" ref="Q56:Q66" si="19">IF(O56="","",O56)</f>
        <v/>
      </c>
      <c r="R56" s="54"/>
      <c r="S56" s="74"/>
      <c r="T56" s="74"/>
      <c r="U56" s="54"/>
      <c r="V56" s="74"/>
      <c r="W56" s="54"/>
      <c r="X56" s="79" t="str">
        <f t="shared" ref="X56:X66" si="20">IF(AND(S56="",Q56=""),"",IF(S56="",Q56,S56))</f>
        <v/>
      </c>
      <c r="Z56" s="33"/>
      <c r="AA56" s="82"/>
      <c r="AB56" s="82"/>
    </row>
    <row r="57" spans="1:28" ht="20.45" customHeight="1" x14ac:dyDescent="0.25">
      <c r="A57" s="49" t="str">
        <f>MID(F$55,FIND("(Q",F$55)+1,8)&amp;"_ii"</f>
        <v>Q8e.4.6a_ii</v>
      </c>
      <c r="B57" s="49" t="s">
        <v>23</v>
      </c>
      <c r="C57" s="81" t="s">
        <v>69</v>
      </c>
      <c r="D57" s="51" t="s">
        <v>0</v>
      </c>
      <c r="E57" s="67" t="s">
        <v>0</v>
      </c>
      <c r="F57" s="166"/>
      <c r="G57" s="211" t="s">
        <v>487</v>
      </c>
      <c r="H57" s="212"/>
      <c r="I57" s="210"/>
      <c r="J57" s="97" t="e">
        <v>#N/A</v>
      </c>
      <c r="K57" s="72"/>
      <c r="L57" s="72"/>
      <c r="M57" s="78" t="e">
        <f t="shared" si="18"/>
        <v>#N/A</v>
      </c>
      <c r="N57" s="80"/>
      <c r="O57" s="74"/>
      <c r="P57" s="74"/>
      <c r="Q57" s="54" t="str">
        <f t="shared" si="19"/>
        <v/>
      </c>
      <c r="R57" s="54"/>
      <c r="S57" s="74"/>
      <c r="T57" s="74"/>
      <c r="U57" s="54"/>
      <c r="V57" s="74"/>
      <c r="W57" s="54"/>
      <c r="X57" s="79" t="str">
        <f t="shared" si="20"/>
        <v/>
      </c>
      <c r="Z57" s="33"/>
      <c r="AA57" s="82"/>
      <c r="AB57" s="82"/>
    </row>
    <row r="58" spans="1:28" ht="20.45" customHeight="1" x14ac:dyDescent="0.25">
      <c r="A58" s="49" t="str">
        <f>MID(F$55,FIND("(Q",F$55)+1,8)&amp;"_iii"</f>
        <v>Q8e.4.6a_iii</v>
      </c>
      <c r="B58" s="49" t="s">
        <v>23</v>
      </c>
      <c r="C58" s="81" t="s">
        <v>70</v>
      </c>
      <c r="D58" s="51" t="s">
        <v>0</v>
      </c>
      <c r="E58" s="67" t="s">
        <v>0</v>
      </c>
      <c r="F58" s="166"/>
      <c r="G58" s="211" t="s">
        <v>488</v>
      </c>
      <c r="H58" s="212"/>
      <c r="I58" s="210"/>
      <c r="J58" s="97" t="e">
        <v>#N/A</v>
      </c>
      <c r="K58" s="72"/>
      <c r="L58" s="72"/>
      <c r="M58" s="78" t="e">
        <f t="shared" si="18"/>
        <v>#N/A</v>
      </c>
      <c r="N58" s="80"/>
      <c r="O58" s="74"/>
      <c r="P58" s="74"/>
      <c r="Q58" s="54" t="str">
        <f t="shared" si="19"/>
        <v/>
      </c>
      <c r="R58" s="54"/>
      <c r="S58" s="74"/>
      <c r="T58" s="74"/>
      <c r="U58" s="54"/>
      <c r="V58" s="74"/>
      <c r="W58" s="54"/>
      <c r="X58" s="79" t="str">
        <f t="shared" si="20"/>
        <v/>
      </c>
      <c r="Z58" s="33"/>
      <c r="AA58" s="82"/>
      <c r="AB58" s="82"/>
    </row>
    <row r="59" spans="1:28" ht="20.45" customHeight="1" x14ac:dyDescent="0.25">
      <c r="A59" s="49" t="str">
        <f>MID(F$55,FIND("(Q",F$55)+1,8)&amp;"_iv"</f>
        <v>Q8e.4.6a_iv</v>
      </c>
      <c r="B59" s="49" t="s">
        <v>23</v>
      </c>
      <c r="C59" s="81" t="s">
        <v>71</v>
      </c>
      <c r="D59" s="51" t="s">
        <v>0</v>
      </c>
      <c r="E59" s="67" t="s">
        <v>0</v>
      </c>
      <c r="F59" s="166"/>
      <c r="G59" s="211" t="s">
        <v>489</v>
      </c>
      <c r="H59" s="212"/>
      <c r="I59" s="210"/>
      <c r="J59" s="97" t="e">
        <v>#N/A</v>
      </c>
      <c r="K59" s="72"/>
      <c r="L59" s="72"/>
      <c r="M59" s="78" t="e">
        <f t="shared" si="18"/>
        <v>#N/A</v>
      </c>
      <c r="N59" s="80"/>
      <c r="O59" s="74"/>
      <c r="P59" s="74"/>
      <c r="Q59" s="54" t="str">
        <f t="shared" si="19"/>
        <v/>
      </c>
      <c r="R59" s="54"/>
      <c r="S59" s="74"/>
      <c r="T59" s="74"/>
      <c r="U59" s="54"/>
      <c r="V59" s="74"/>
      <c r="W59" s="54"/>
      <c r="X59" s="79" t="str">
        <f t="shared" si="20"/>
        <v/>
      </c>
      <c r="Z59" s="33"/>
      <c r="AA59" s="82"/>
      <c r="AB59" s="82"/>
    </row>
    <row r="60" spans="1:28" ht="28.9" customHeight="1" x14ac:dyDescent="0.25">
      <c r="A60" s="49" t="str">
        <f>MID(F$55,FIND("(Q",F$55)+1,8)&amp;"_v"</f>
        <v>Q8e.4.6a_v</v>
      </c>
      <c r="B60" s="49" t="s">
        <v>23</v>
      </c>
      <c r="C60" s="81" t="s">
        <v>72</v>
      </c>
      <c r="D60" s="51" t="s">
        <v>0</v>
      </c>
      <c r="E60" s="67" t="s">
        <v>0</v>
      </c>
      <c r="F60" s="166"/>
      <c r="G60" s="211" t="s">
        <v>490</v>
      </c>
      <c r="H60" s="212"/>
      <c r="I60" s="210"/>
      <c r="J60" s="97" t="e">
        <v>#N/A</v>
      </c>
      <c r="K60" s="72"/>
      <c r="L60" s="72"/>
      <c r="M60" s="78" t="e">
        <f t="shared" si="18"/>
        <v>#N/A</v>
      </c>
      <c r="N60" s="80"/>
      <c r="O60" s="74"/>
      <c r="P60" s="74"/>
      <c r="Q60" s="54" t="str">
        <f t="shared" si="19"/>
        <v/>
      </c>
      <c r="R60" s="54"/>
      <c r="S60" s="74"/>
      <c r="T60" s="74"/>
      <c r="U60" s="54"/>
      <c r="V60" s="74"/>
      <c r="W60" s="54"/>
      <c r="X60" s="79" t="str">
        <f t="shared" si="20"/>
        <v/>
      </c>
      <c r="Z60" s="33"/>
      <c r="AA60" s="82"/>
      <c r="AB60" s="82"/>
    </row>
    <row r="61" spans="1:28" ht="16.149999999999999" customHeight="1" x14ac:dyDescent="0.25">
      <c r="A61" s="49" t="str">
        <f>MID(F$55,FIND("(Q",F$55)+1,8)&amp;"_vi"</f>
        <v>Q8e.4.6a_vi</v>
      </c>
      <c r="B61" s="49" t="s">
        <v>23</v>
      </c>
      <c r="C61" s="81" t="s">
        <v>73</v>
      </c>
      <c r="D61" s="51" t="s">
        <v>0</v>
      </c>
      <c r="E61" s="67" t="s">
        <v>0</v>
      </c>
      <c r="F61" s="166"/>
      <c r="G61" s="211" t="s">
        <v>491</v>
      </c>
      <c r="H61" s="212"/>
      <c r="I61" s="210"/>
      <c r="J61" s="97" t="e">
        <v>#N/A</v>
      </c>
      <c r="K61" s="72"/>
      <c r="L61" s="72"/>
      <c r="M61" s="78" t="e">
        <f t="shared" si="18"/>
        <v>#N/A</v>
      </c>
      <c r="N61" s="80"/>
      <c r="O61" s="74"/>
      <c r="P61" s="74"/>
      <c r="Q61" s="54" t="str">
        <f t="shared" si="19"/>
        <v/>
      </c>
      <c r="R61" s="54"/>
      <c r="S61" s="74"/>
      <c r="T61" s="74"/>
      <c r="U61" s="54"/>
      <c r="V61" s="74"/>
      <c r="W61" s="54"/>
      <c r="X61" s="79" t="str">
        <f t="shared" si="20"/>
        <v/>
      </c>
      <c r="Z61" s="33"/>
      <c r="AA61" s="82"/>
      <c r="AB61" s="82"/>
    </row>
    <row r="62" spans="1:28" ht="36" customHeight="1" x14ac:dyDescent="0.2">
      <c r="A62" s="49" t="str">
        <f>MID(F62,FIND("(Q",F62)+1,8)</f>
        <v>Q8e.4.6b</v>
      </c>
      <c r="B62" s="49" t="s">
        <v>87</v>
      </c>
      <c r="C62" s="57"/>
      <c r="D62" s="51"/>
      <c r="E62" s="67"/>
      <c r="F62" s="197" t="s">
        <v>591</v>
      </c>
      <c r="G62" s="197"/>
      <c r="H62" s="198"/>
      <c r="I62" s="168"/>
      <c r="J62" s="97" t="s">
        <v>0</v>
      </c>
      <c r="K62" s="72"/>
      <c r="L62" s="72"/>
      <c r="M62" s="78" t="str">
        <f t="shared" si="18"/>
        <v/>
      </c>
      <c r="N62" s="80"/>
      <c r="O62" s="74"/>
      <c r="P62" s="74"/>
      <c r="Q62" s="54" t="str">
        <f t="shared" si="19"/>
        <v/>
      </c>
      <c r="R62" s="54"/>
      <c r="S62" s="74"/>
      <c r="T62" s="74"/>
      <c r="U62" s="54"/>
      <c r="V62" s="74"/>
      <c r="W62" s="54"/>
      <c r="X62" s="79" t="str">
        <f t="shared" si="20"/>
        <v/>
      </c>
      <c r="Z62" s="33"/>
      <c r="AB62" s="93"/>
    </row>
    <row r="63" spans="1:28" ht="147" customHeight="1" x14ac:dyDescent="0.25">
      <c r="A63" s="49" t="str">
        <f>MID(E63,FIND("(Q",E63)+1,7)</f>
        <v>Q8e.4.7</v>
      </c>
      <c r="B63" s="49" t="s">
        <v>21</v>
      </c>
      <c r="C63" s="81" t="s">
        <v>74</v>
      </c>
      <c r="D63" s="51" t="s">
        <v>0</v>
      </c>
      <c r="E63" s="204" t="s">
        <v>592</v>
      </c>
      <c r="F63" s="204"/>
      <c r="G63" s="204"/>
      <c r="H63" s="205"/>
      <c r="I63" s="168" t="s">
        <v>603</v>
      </c>
      <c r="J63" s="97" t="e">
        <v>#N/A</v>
      </c>
      <c r="K63" s="72"/>
      <c r="L63" s="72"/>
      <c r="M63" s="78" t="e">
        <f t="shared" si="18"/>
        <v>#N/A</v>
      </c>
      <c r="N63" s="80"/>
      <c r="O63" s="74"/>
      <c r="P63" s="74"/>
      <c r="Q63" s="54" t="str">
        <f t="shared" si="19"/>
        <v/>
      </c>
      <c r="R63" s="54"/>
      <c r="S63" s="74"/>
      <c r="T63" s="74"/>
      <c r="U63" s="54"/>
      <c r="V63" s="74"/>
      <c r="W63" s="54"/>
      <c r="X63" s="79" t="str">
        <f t="shared" si="20"/>
        <v/>
      </c>
      <c r="Z63" s="33"/>
      <c r="AA63" s="82"/>
      <c r="AB63" s="82"/>
    </row>
    <row r="64" spans="1:28" ht="26.25" customHeight="1" x14ac:dyDescent="0.2">
      <c r="A64" s="49" t="str">
        <f>MID(E64,FIND("(Q",E64)+1,8)</f>
        <v>Q8e.4.7a</v>
      </c>
      <c r="B64" s="49" t="s">
        <v>87</v>
      </c>
      <c r="C64" s="57"/>
      <c r="D64" s="51"/>
      <c r="E64" s="197" t="s">
        <v>593</v>
      </c>
      <c r="F64" s="197"/>
      <c r="G64" s="197"/>
      <c r="H64" s="198"/>
      <c r="I64" s="108"/>
      <c r="J64" s="97" t="s">
        <v>0</v>
      </c>
      <c r="K64" s="72"/>
      <c r="L64" s="72"/>
      <c r="M64" s="78" t="str">
        <f t="shared" si="18"/>
        <v/>
      </c>
      <c r="N64" s="80"/>
      <c r="O64" s="74"/>
      <c r="P64" s="74"/>
      <c r="Q64" s="54" t="str">
        <f t="shared" si="19"/>
        <v/>
      </c>
      <c r="R64" s="54"/>
      <c r="S64" s="74"/>
      <c r="T64" s="74"/>
      <c r="U64" s="54"/>
      <c r="V64" s="74"/>
      <c r="W64" s="54"/>
      <c r="X64" s="79" t="str">
        <f t="shared" si="20"/>
        <v/>
      </c>
      <c r="Z64" s="33"/>
      <c r="AB64" s="93"/>
    </row>
    <row r="65" spans="1:28" ht="75" customHeight="1" x14ac:dyDescent="0.25">
      <c r="A65" s="49" t="str">
        <f>MID(E65,FIND("(Q",E65)+1,7)</f>
        <v>Q8e.4.8</v>
      </c>
      <c r="B65" s="49" t="s">
        <v>23</v>
      </c>
      <c r="C65" s="81" t="s">
        <v>75</v>
      </c>
      <c r="D65" s="51" t="s">
        <v>0</v>
      </c>
      <c r="E65" s="204" t="s">
        <v>594</v>
      </c>
      <c r="F65" s="204"/>
      <c r="G65" s="204"/>
      <c r="H65" s="205"/>
      <c r="I65" s="178" t="s">
        <v>481</v>
      </c>
      <c r="J65" s="97" t="e">
        <v>#N/A</v>
      </c>
      <c r="K65" s="72"/>
      <c r="L65" s="72"/>
      <c r="M65" s="78" t="e">
        <f t="shared" si="18"/>
        <v>#N/A</v>
      </c>
      <c r="N65" s="80"/>
      <c r="O65" s="74"/>
      <c r="P65" s="74"/>
      <c r="Q65" s="54" t="str">
        <f t="shared" si="19"/>
        <v/>
      </c>
      <c r="R65" s="54"/>
      <c r="S65" s="74"/>
      <c r="T65" s="74"/>
      <c r="U65" s="54"/>
      <c r="V65" s="74"/>
      <c r="W65" s="54"/>
      <c r="X65" s="79" t="str">
        <f t="shared" si="20"/>
        <v/>
      </c>
      <c r="Z65" s="33"/>
      <c r="AA65" s="82"/>
      <c r="AB65" s="82"/>
    </row>
    <row r="66" spans="1:28" ht="24" customHeight="1" x14ac:dyDescent="0.2">
      <c r="A66" s="49" t="str">
        <f>MID(E66,FIND("(Q",E66)+1,8)</f>
        <v>Q8e.4.8a</v>
      </c>
      <c r="B66" s="49" t="s">
        <v>87</v>
      </c>
      <c r="D66" s="51"/>
      <c r="E66" s="197" t="s">
        <v>595</v>
      </c>
      <c r="F66" s="197"/>
      <c r="G66" s="197"/>
      <c r="H66" s="198"/>
      <c r="I66" s="108"/>
      <c r="J66" s="97" t="s">
        <v>0</v>
      </c>
      <c r="K66" s="72"/>
      <c r="L66" s="72"/>
      <c r="M66" s="78" t="str">
        <f t="shared" si="18"/>
        <v/>
      </c>
      <c r="N66" s="80"/>
      <c r="O66" s="74"/>
      <c r="P66" s="74"/>
      <c r="Q66" s="54" t="str">
        <f t="shared" si="19"/>
        <v/>
      </c>
      <c r="R66" s="54"/>
      <c r="S66" s="74"/>
      <c r="T66" s="74"/>
      <c r="U66" s="54"/>
      <c r="V66" s="74"/>
      <c r="W66" s="54"/>
      <c r="X66" s="79" t="str">
        <f t="shared" si="20"/>
        <v/>
      </c>
      <c r="Z66" s="33"/>
      <c r="AB66" s="93"/>
    </row>
    <row r="67" spans="1:28" ht="76.900000000000006" customHeight="1" x14ac:dyDescent="0.2">
      <c r="A67" s="57"/>
      <c r="C67" s="57"/>
      <c r="D67" s="201" t="s">
        <v>596</v>
      </c>
      <c r="E67" s="202"/>
      <c r="F67" s="202"/>
      <c r="G67" s="202"/>
      <c r="H67" s="203"/>
      <c r="I67" s="107" t="s">
        <v>634</v>
      </c>
      <c r="J67" s="97"/>
      <c r="K67" s="73"/>
      <c r="L67" s="73"/>
      <c r="M67" s="69"/>
      <c r="N67" s="36"/>
      <c r="O67" s="27"/>
      <c r="P67" s="73"/>
      <c r="Q67" s="73"/>
      <c r="R67" s="73"/>
      <c r="S67" s="73"/>
      <c r="T67" s="73"/>
      <c r="U67" s="43"/>
      <c r="W67" s="45"/>
      <c r="X67" s="35"/>
      <c r="Z67" s="33"/>
    </row>
    <row r="68" spans="1:28" ht="107.25" customHeight="1" x14ac:dyDescent="0.25">
      <c r="A68" s="59" t="str">
        <f>MID(E68,FIND("(Q",E68)+1,7)</f>
        <v>Q8e.5.1</v>
      </c>
      <c r="B68" s="49" t="s">
        <v>22</v>
      </c>
      <c r="C68" s="61"/>
      <c r="E68" s="204" t="s">
        <v>597</v>
      </c>
      <c r="F68" s="204"/>
      <c r="G68" s="204"/>
      <c r="H68" s="205"/>
      <c r="I68" s="242" t="s">
        <v>635</v>
      </c>
      <c r="J68" s="97" t="s">
        <v>0</v>
      </c>
      <c r="K68" s="72"/>
      <c r="L68" s="72"/>
      <c r="M68" s="78" t="str">
        <f t="shared" ref="M68:M71" si="21">IF(AND(J68="",K68=""),"",IF(K68="",J68,K68))</f>
        <v/>
      </c>
      <c r="N68" s="80"/>
      <c r="O68" s="74"/>
      <c r="P68" s="74"/>
      <c r="Q68" s="54" t="str">
        <f t="shared" ref="Q68:Q71" si="22">IF(O68="","",O68)</f>
        <v/>
      </c>
      <c r="R68" s="54"/>
      <c r="S68" s="74"/>
      <c r="T68" s="74"/>
      <c r="U68" s="54"/>
      <c r="V68" s="74"/>
      <c r="W68" s="54"/>
      <c r="X68" s="79" t="str">
        <f t="shared" ref="X68:X71" si="23">IF(AND(S68="",Q68=""),"",IF(S68="",Q68,S68))</f>
        <v/>
      </c>
      <c r="Z68" s="33"/>
      <c r="AB68" s="84"/>
    </row>
    <row r="69" spans="1:28" ht="45" customHeight="1" x14ac:dyDescent="0.2">
      <c r="A69" s="59" t="str">
        <f>MID(E69,FIND("(Q",E69)+1,8)</f>
        <v>Q8e.5.1a</v>
      </c>
      <c r="B69" s="49" t="s">
        <v>87</v>
      </c>
      <c r="C69" s="61"/>
      <c r="E69" s="197" t="s">
        <v>598</v>
      </c>
      <c r="F69" s="197"/>
      <c r="G69" s="197"/>
      <c r="H69" s="198"/>
      <c r="I69" s="242"/>
      <c r="J69" s="97" t="s">
        <v>0</v>
      </c>
      <c r="K69" s="72"/>
      <c r="L69" s="72"/>
      <c r="M69" s="78" t="str">
        <f t="shared" si="21"/>
        <v/>
      </c>
      <c r="N69" s="80"/>
      <c r="O69" s="74"/>
      <c r="P69" s="74"/>
      <c r="Q69" s="54" t="str">
        <f t="shared" si="22"/>
        <v/>
      </c>
      <c r="R69" s="54"/>
      <c r="S69" s="74"/>
      <c r="T69" s="74"/>
      <c r="U69" s="54"/>
      <c r="V69" s="74"/>
      <c r="W69" s="54"/>
      <c r="X69" s="79" t="str">
        <f t="shared" si="23"/>
        <v/>
      </c>
      <c r="Z69" s="33"/>
      <c r="AB69" s="93"/>
    </row>
    <row r="70" spans="1:28" ht="75.599999999999994" customHeight="1" x14ac:dyDescent="0.25">
      <c r="A70" s="59" t="str">
        <f>MID(E70,FIND("(Q",E70)+1,7)</f>
        <v>Q8e.5.2</v>
      </c>
      <c r="B70" s="49" t="s">
        <v>22</v>
      </c>
      <c r="C70" s="60"/>
      <c r="E70" s="199" t="s">
        <v>599</v>
      </c>
      <c r="F70" s="199"/>
      <c r="G70" s="199"/>
      <c r="H70" s="200"/>
      <c r="I70" s="210" t="s">
        <v>636</v>
      </c>
      <c r="J70" s="97" t="s">
        <v>0</v>
      </c>
      <c r="K70" s="72"/>
      <c r="L70" s="72"/>
      <c r="M70" s="78" t="str">
        <f t="shared" si="21"/>
        <v/>
      </c>
      <c r="N70" s="80"/>
      <c r="O70" s="74"/>
      <c r="P70" s="74"/>
      <c r="Q70" s="54" t="str">
        <f t="shared" si="22"/>
        <v/>
      </c>
      <c r="R70" s="54"/>
      <c r="S70" s="74"/>
      <c r="T70" s="74"/>
      <c r="U70" s="54"/>
      <c r="V70" s="74"/>
      <c r="W70" s="54"/>
      <c r="X70" s="79" t="str">
        <f t="shared" si="23"/>
        <v/>
      </c>
      <c r="Z70" s="33"/>
      <c r="AB70" s="84"/>
    </row>
    <row r="71" spans="1:28" ht="87" customHeight="1" x14ac:dyDescent="0.25">
      <c r="A71" s="59" t="str">
        <f>MID(E71,FIND("(Q",E71)+1,7)</f>
        <v>Q8e.5.3</v>
      </c>
      <c r="B71" s="49" t="s">
        <v>22</v>
      </c>
      <c r="C71" s="61"/>
      <c r="E71" s="199" t="s">
        <v>600</v>
      </c>
      <c r="F71" s="199"/>
      <c r="G71" s="199"/>
      <c r="H71" s="200"/>
      <c r="I71" s="210"/>
      <c r="J71" s="97" t="s">
        <v>0</v>
      </c>
      <c r="K71" s="72"/>
      <c r="L71" s="72"/>
      <c r="M71" s="78" t="str">
        <f t="shared" si="21"/>
        <v/>
      </c>
      <c r="N71" s="80"/>
      <c r="O71" s="74"/>
      <c r="P71" s="74"/>
      <c r="Q71" s="54" t="str">
        <f t="shared" si="22"/>
        <v/>
      </c>
      <c r="R71" s="54"/>
      <c r="S71" s="74"/>
      <c r="T71" s="74"/>
      <c r="U71" s="54"/>
      <c r="V71" s="74"/>
      <c r="W71" s="54"/>
      <c r="X71" s="79" t="str">
        <f t="shared" si="23"/>
        <v/>
      </c>
      <c r="Z71" s="33"/>
      <c r="AB71" s="84"/>
    </row>
    <row r="72" spans="1:28" x14ac:dyDescent="0.2">
      <c r="Z72" s="33"/>
    </row>
    <row r="73" spans="1:28" x14ac:dyDescent="0.2">
      <c r="B73" s="58"/>
      <c r="C73" s="46"/>
      <c r="Z73" s="33"/>
    </row>
    <row r="74" spans="1:28" ht="13.5" thickBot="1" x14ac:dyDescent="0.25">
      <c r="B74" s="58"/>
      <c r="C74" s="46"/>
      <c r="Z74" s="33"/>
    </row>
    <row r="75" spans="1:28" ht="30.6" customHeight="1" thickBot="1" x14ac:dyDescent="0.25">
      <c r="B75" s="58"/>
      <c r="C75" s="46"/>
      <c r="H75" s="236" t="s">
        <v>618</v>
      </c>
      <c r="I75" s="237"/>
      <c r="J75" s="156"/>
      <c r="Z75" s="33"/>
    </row>
    <row r="76" spans="1:28" ht="99.6" customHeight="1" thickBot="1" x14ac:dyDescent="0.25">
      <c r="B76" s="58"/>
      <c r="C76" s="46"/>
      <c r="H76" s="238" t="s">
        <v>601</v>
      </c>
      <c r="I76" s="239"/>
      <c r="J76" s="155"/>
      <c r="Z76" s="33"/>
    </row>
    <row r="77" spans="1:28" ht="31.15" customHeight="1" thickBot="1" x14ac:dyDescent="0.25">
      <c r="B77" s="58"/>
      <c r="C77" s="46"/>
      <c r="H77" s="240" t="s">
        <v>493</v>
      </c>
      <c r="I77" s="241"/>
      <c r="J77" s="156"/>
      <c r="Z77" s="33"/>
    </row>
    <row r="78" spans="1:28" ht="113.45" customHeight="1" thickBot="1" x14ac:dyDescent="0.25">
      <c r="B78" s="58"/>
      <c r="C78" s="46"/>
      <c r="H78" s="243" t="s">
        <v>619</v>
      </c>
      <c r="I78" s="244"/>
      <c r="J78" s="158"/>
      <c r="Z78" s="33"/>
    </row>
    <row r="79" spans="1:28" ht="26.45" customHeight="1" thickBot="1" x14ac:dyDescent="0.25">
      <c r="B79" s="58"/>
      <c r="C79" s="46"/>
      <c r="H79" s="245" t="s">
        <v>478</v>
      </c>
      <c r="I79" s="246"/>
      <c r="J79" s="156"/>
      <c r="Z79" s="33"/>
    </row>
    <row r="80" spans="1:28" ht="195.6" customHeight="1" thickBot="1" x14ac:dyDescent="0.25">
      <c r="B80" s="21"/>
      <c r="C80" s="58"/>
      <c r="H80" s="238" t="s">
        <v>615</v>
      </c>
      <c r="I80" s="239"/>
      <c r="J80" s="155"/>
      <c r="Z80" s="33"/>
    </row>
    <row r="81" spans="2:26" ht="58.15" customHeight="1" thickBot="1" x14ac:dyDescent="0.25">
      <c r="B81" s="21"/>
      <c r="C81" s="58"/>
      <c r="H81" s="240" t="s">
        <v>479</v>
      </c>
      <c r="I81" s="241"/>
      <c r="J81" s="156"/>
      <c r="Z81" s="33"/>
    </row>
    <row r="82" spans="2:26" ht="133.15" customHeight="1" thickBot="1" x14ac:dyDescent="0.25">
      <c r="B82" s="58"/>
      <c r="C82" s="46"/>
      <c r="H82" s="238" t="s">
        <v>614</v>
      </c>
      <c r="I82" s="239"/>
      <c r="J82" s="155"/>
      <c r="Z82" s="33"/>
    </row>
    <row r="83" spans="2:26" ht="31.9" customHeight="1" thickBot="1" x14ac:dyDescent="0.25">
      <c r="H83" s="240" t="s">
        <v>480</v>
      </c>
      <c r="I83" s="241"/>
      <c r="J83" s="156"/>
      <c r="Z83" s="33"/>
    </row>
    <row r="84" spans="2:26" ht="222" customHeight="1" thickBot="1" x14ac:dyDescent="0.25">
      <c r="H84" s="238" t="s">
        <v>613</v>
      </c>
      <c r="I84" s="239"/>
      <c r="J84" s="157"/>
    </row>
    <row r="85" spans="2:26" x14ac:dyDescent="0.2">
      <c r="B85" s="46"/>
      <c r="H85" s="123"/>
      <c r="I85" s="100"/>
    </row>
    <row r="86" spans="2:26" x14ac:dyDescent="0.2">
      <c r="H86" s="194"/>
      <c r="I86" s="194"/>
      <c r="J86" s="194"/>
    </row>
  </sheetData>
  <mergeCells count="78">
    <mergeCell ref="H82:I82"/>
    <mergeCell ref="H83:I83"/>
    <mergeCell ref="H84:I84"/>
    <mergeCell ref="D31:H31"/>
    <mergeCell ref="F42:H42"/>
    <mergeCell ref="E68:H68"/>
    <mergeCell ref="E69:H69"/>
    <mergeCell ref="E70:H70"/>
    <mergeCell ref="E71:H71"/>
    <mergeCell ref="E46:H46"/>
    <mergeCell ref="E49:H49"/>
    <mergeCell ref="E65:H65"/>
    <mergeCell ref="E53:H53"/>
    <mergeCell ref="E47:H47"/>
    <mergeCell ref="E64:H64"/>
    <mergeCell ref="E50:H50"/>
    <mergeCell ref="E22:H22"/>
    <mergeCell ref="E24:H24"/>
    <mergeCell ref="E28:H28"/>
    <mergeCell ref="E29:H29"/>
    <mergeCell ref="E23:H23"/>
    <mergeCell ref="E27:H27"/>
    <mergeCell ref="D26:H26"/>
    <mergeCell ref="I32:I33"/>
    <mergeCell ref="I55:I61"/>
    <mergeCell ref="F62:H62"/>
    <mergeCell ref="G61:H61"/>
    <mergeCell ref="G56:H56"/>
    <mergeCell ref="G57:H57"/>
    <mergeCell ref="G58:H58"/>
    <mergeCell ref="G59:H59"/>
    <mergeCell ref="G60:H60"/>
    <mergeCell ref="F38:H38"/>
    <mergeCell ref="F36:H36"/>
    <mergeCell ref="E39:H39"/>
    <mergeCell ref="F40:H40"/>
    <mergeCell ref="D45:H45"/>
    <mergeCell ref="E48:H48"/>
    <mergeCell ref="E51:H51"/>
    <mergeCell ref="J3:N3"/>
    <mergeCell ref="O3:X3"/>
    <mergeCell ref="D4:H4"/>
    <mergeCell ref="D5:H5"/>
    <mergeCell ref="D9:H9"/>
    <mergeCell ref="E6:H6"/>
    <mergeCell ref="E7:H7"/>
    <mergeCell ref="E8:H8"/>
    <mergeCell ref="H86:J86"/>
    <mergeCell ref="E10:H10"/>
    <mergeCell ref="F21:H21"/>
    <mergeCell ref="F18:H18"/>
    <mergeCell ref="F17:H17"/>
    <mergeCell ref="F20:H20"/>
    <mergeCell ref="E34:H34"/>
    <mergeCell ref="E35:H35"/>
    <mergeCell ref="E32:H32"/>
    <mergeCell ref="E33:H33"/>
    <mergeCell ref="E41:H41"/>
    <mergeCell ref="E44:H44"/>
    <mergeCell ref="E30:H30"/>
    <mergeCell ref="E25:H25"/>
    <mergeCell ref="E43:H43"/>
    <mergeCell ref="E37:H37"/>
    <mergeCell ref="E52:H52"/>
    <mergeCell ref="E54:H54"/>
    <mergeCell ref="I68:I69"/>
    <mergeCell ref="F55:H55"/>
    <mergeCell ref="I70:I71"/>
    <mergeCell ref="H75:I75"/>
    <mergeCell ref="H76:I76"/>
    <mergeCell ref="E66:H66"/>
    <mergeCell ref="D67:H67"/>
    <mergeCell ref="E63:H63"/>
    <mergeCell ref="H77:I77"/>
    <mergeCell ref="H78:I78"/>
    <mergeCell ref="H79:I79"/>
    <mergeCell ref="H80:I80"/>
    <mergeCell ref="H81:I81"/>
  </mergeCells>
  <conditionalFormatting sqref="K56:K61 O56:O61 S56:S61">
    <cfRule type="expression" dxfId="4" priority="5">
      <formula>OR(AND(K$54="да",LEFT(K56,12)="не применимо"),AND(K$54="нет",LEFT(K56,12)&lt;&gt;"не применимо"))</formula>
    </cfRule>
  </conditionalFormatting>
  <conditionalFormatting sqref="K36 O36 S36">
    <cfRule type="expression" dxfId="3" priority="4">
      <formula>OR(AND(K35="да",LEFT(K36,14)="не применимо"),AND(K35="нет",LEFT(K36,14)&lt;&gt;"не применимо"))</formula>
    </cfRule>
  </conditionalFormatting>
  <conditionalFormatting sqref="K38 O38 S38">
    <cfRule type="expression" dxfId="2" priority="3">
      <formula>OR(AND(K37="да",LEFT(K38,14)="не применимо"),AND(K37="нет",LEFT(K38,14)&lt;&gt;"не применимо"))</formula>
    </cfRule>
  </conditionalFormatting>
  <conditionalFormatting sqref="K40 O40 S40">
    <cfRule type="expression" dxfId="1" priority="2">
      <formula>OR(AND(K39="да",LEFT(K40,14)="не применимо"),AND(K39="нет",LEFT(K40,14)&lt;&gt;"не применимо"))</formula>
    </cfRule>
  </conditionalFormatting>
  <conditionalFormatting sqref="K42 O42 S42">
    <cfRule type="expression" dxfId="0" priority="1">
      <formula>OR(AND(LEFT(K41,2)="да",LEFT(K42,12)="не применимо"),AND(K41="нет",LEFT(K42,12)&lt;&gt;"не применимо"))</formula>
    </cfRule>
  </conditionalFormatting>
  <dataValidations count="17">
    <dataValidation type="list" allowBlank="1" showInputMessage="1" showErrorMessage="1" sqref="K6 K23 K27 K35 K37 K39 K54 K70:K71 O6 O23 O27 O35 O37 O39 O54 O70:O71 S6 S23 S27 S35 S37 S39 S54 S70:S71">
      <formula1>ECO_A</formula1>
    </dataValidation>
    <dataValidation allowBlank="1" showInputMessage="1" showErrorMessage="1" sqref="K89:Y91 K9:K10 S72:S88 L6:N88 O9:O10 P6:R88 K72:K88 T6:Y88 O72:O88 K22 S9:S10 S26 S69 S66:S67 S33:S34 S53 O22 K26 O33:O34 K55 S64 K53 K69 S22 O26 K33:K34 O55 K66:K67 O53 O69 K7 O7 S7 K24 O24 S24 K28 O28 S28 K30:K31 O30:O31 S30:S31 O66:O67 O64 K64 K62 O62 S62 K44:K45 O44:O45 S44:S45 K47 O47 S47 K50 O50 S50 S55"/>
    <dataValidation type="list" allowBlank="1" showInputMessage="1" showErrorMessage="1" sqref="K41 O41 S41">
      <formula1>ECO_H</formula1>
    </dataValidation>
    <dataValidation type="list" allowBlank="1" showInputMessage="1" showErrorMessage="1" sqref="O11:O20 K11:K20 S11:S20">
      <formula1>ECO_E</formula1>
    </dataValidation>
    <dataValidation type="list" allowBlank="1" showInputMessage="1" showErrorMessage="1" sqref="K8 O8 S8">
      <formula1>ECO_B</formula1>
    </dataValidation>
    <dataValidation type="list" allowBlank="1" showInputMessage="1" showErrorMessage="1" sqref="K25 O25 S25">
      <formula1>ECO_D</formula1>
    </dataValidation>
    <dataValidation type="list" allowBlank="1" showInputMessage="1" showErrorMessage="1" sqref="K29 O29 S29">
      <formula1>ECO_F</formula1>
    </dataValidation>
    <dataValidation type="list" allowBlank="1" showInputMessage="1" showErrorMessage="1" sqref="K32 O32 S32">
      <formula1>ECO_G</formula1>
    </dataValidation>
    <dataValidation type="list" allowBlank="1" showInputMessage="1" showErrorMessage="1" sqref="K43 O43 S43">
      <formula1>ECO_I</formula1>
    </dataValidation>
    <dataValidation type="list" allowBlank="1" showInputMessage="1" showErrorMessage="1" sqref="K46 O46 S46">
      <formula1>ECO_J</formula1>
    </dataValidation>
    <dataValidation type="list" allowBlank="1" showInputMessage="1" showErrorMessage="1" sqref="K48 O48 S48">
      <formula1>ECO_K</formula1>
    </dataValidation>
    <dataValidation type="list" allowBlank="1" showInputMessage="1" showErrorMessage="1" sqref="K51 O51 S51">
      <formula1>ECO_M</formula1>
    </dataValidation>
    <dataValidation type="list" allowBlank="1" showInputMessage="1" showErrorMessage="1" sqref="K63 O63 S63">
      <formula1>ECO_O</formula1>
    </dataValidation>
    <dataValidation type="list" allowBlank="1" showInputMessage="1" showErrorMessage="1" sqref="K65 O65 S65">
      <formula1>ECO_P</formula1>
    </dataValidation>
    <dataValidation type="list" allowBlank="1" showInputMessage="1" showErrorMessage="1" sqref="K68 O68 S68">
      <formula1>ECO_Q</formula1>
    </dataValidation>
    <dataValidation type="list" allowBlank="1" showInputMessage="1" showErrorMessage="1" sqref="K49 O49 S49">
      <formula1>ECO_AI</formula1>
    </dataValidation>
    <dataValidation type="list" allowBlank="1" showInputMessage="1" showErrorMessage="1" sqref="K52 O52 S52">
      <formula1>ECO_AJ</formula1>
    </dataValidation>
  </dataValidations>
  <hyperlinks>
    <hyperlink ref="D5:H5" location="'8E-CIVIL ENGINEERS'!H76" display="Важные инструкции для респондентов - ПОЖАЛУЙСТА ПРОЧТИТЕ"/>
    <hyperlink ref="I65" location="'8E-CIVIL ENGINEERS'!H81" display="Детальные определения"/>
    <hyperlink ref="I29" location="'8E-CIVIL ENGINEERS'!H77" display="Инструкции"/>
    <hyperlink ref="I10" location="'8E-CIVIL ENGINEERS'!H84" display="Определения - ПОЖАЛУЙСТА ПРОЧТИТЕ"/>
    <hyperlink ref="I46" location="'8E-CIVIL ENGINEERS'!H79" display="Детальные определения"/>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OFFSET(Conditions!$AA$3,0,0,Conditions!$AA$1,1)</xm:f>
          </x14:formula1>
          <xm:sqref>K36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OFFSET(Conditions!$AB$3,0,0,Conditions!$AB$1,1)</xm:f>
          </x14:formula1>
          <xm:sqref>K38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OFFSET(Conditions!$AC$3,0,0,Conditions!$AC$1,1)</xm:f>
          </x14:formula1>
          <xm:sqref>K40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OFFSET(Conditions!$AD$3,0,0,Conditions!$AD$1,1)</xm:f>
          </x14:formula1>
          <xm:sqref>K56:K61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OFFSET(Conditions!$AE$3,0,0,Conditions!$AE$1,1)</xm:f>
          </x14:formula1>
          <xm:sqref>K42</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OFFSET(Conditions!$AA$13,0,0,Conditions!$AA$11,1)</xm:f>
          </x14:formula1>
          <xm:sqref>O36</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OFFSET(Conditions!$AB$13,0,0,Conditions!$AB$11,1)</xm:f>
          </x14:formula1>
          <xm:sqref>O38</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OFFSET(Conditions!$AC$13,0,0,Conditions!$AC$11,1)</xm:f>
          </x14:formula1>
          <xm:sqref>O40</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OFFSET(Conditions!$AD$13,0,0,Conditions!$AD$11,1)</xm:f>
          </x14:formula1>
          <xm:sqref>O61</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OFFSET(Conditions!$AE$13,0,0,Conditions!$AE$11,1)</xm:f>
          </x14:formula1>
          <xm:sqref>O42</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OFFSET(Conditions!$AA$23,0,0,Conditions!$AA$21,1)</xm:f>
          </x14:formula1>
          <xm:sqref>S36</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OFFSET(Conditions!$AB$23,0,0,Conditions!$AB$21,1)</xm:f>
          </x14:formula1>
          <xm:sqref>S38</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OFFSET(Conditions!$AC$23,0,0,Conditions!$AC$21,1)</xm:f>
          </x14:formula1>
          <xm:sqref>S40</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OFFSET(Conditions!$AD$23,0,0,Conditions!$AD$21,1)</xm:f>
          </x14:formula1>
          <xm:sqref>S56:S61</xm:sqref>
        </x14:dataValidation>
        <x14:dataValidation type="list" allowBlank="1" showInputMessage="1" showErrorMessage="1" promptTitle="Conditional question" prompt="The options shown as possible answers depend on the answers given to other questions._x000a_If the color of the cell changes to red, please check the consistency of your answers.">
          <x14:formula1>
            <xm:f>OFFSET(Conditions!$AE$23,0,0,Conditions!$AE$21,1)</xm:f>
          </x14:formula1>
          <xm:sqref>S42</xm:sqref>
        </x14:dataValidation>
        <x14:dataValidation type="list" allowBlank="1" showInputMessage="1" showErrorMessage="1" promptTitle="Условный вопрос" prompt="Варианты ответов, показанные в этом вопросе зависят от ответов на другие вопросы._x000a_Если цвет ячейки поменялся на красный - проверьте соответствие Ваших ответов">
          <x14:formula1>
            <xm:f>OFFSET(Conditions!$AD$13,0,0,Conditions!$AD$11,1)</xm:f>
          </x14:formula1>
          <xm:sqref>O56:O60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R348"/>
  <sheetViews>
    <sheetView zoomScale="80" zoomScaleNormal="80" workbookViewId="0"/>
  </sheetViews>
  <sheetFormatPr defaultRowHeight="12.75" x14ac:dyDescent="0.2"/>
  <cols>
    <col min="1" max="1" width="8.28515625" customWidth="1"/>
    <col min="2" max="2" width="15.140625" customWidth="1"/>
    <col min="3" max="3" width="70" style="9" customWidth="1"/>
    <col min="4" max="4" width="12.7109375" customWidth="1"/>
    <col min="5" max="5" width="73.7109375" style="9" customWidth="1"/>
    <col min="6" max="6" width="18.7109375" style="9" customWidth="1"/>
    <col min="7" max="7" width="17.5703125" style="9" customWidth="1"/>
    <col min="8" max="8" width="6" customWidth="1"/>
    <col min="9" max="9" width="13.42578125" customWidth="1"/>
    <col min="13" max="13" width="32" customWidth="1"/>
  </cols>
  <sheetData>
    <row r="1" spans="1:18" x14ac:dyDescent="0.2">
      <c r="A1" s="7" t="s">
        <v>20</v>
      </c>
      <c r="B1" s="2" t="s">
        <v>19</v>
      </c>
      <c r="C1" s="9" t="s">
        <v>18</v>
      </c>
      <c r="D1" s="2" t="s">
        <v>24</v>
      </c>
      <c r="E1" s="9" t="s">
        <v>1</v>
      </c>
      <c r="F1" s="10" t="str">
        <f>"reply_"&amp;LEFT(Country!B3,3)&amp;"_2013"</f>
        <v>reply_KAZ_2013</v>
      </c>
      <c r="G1" s="10" t="str">
        <f>"reply_"&amp;LEFT(Country!B3,3)&amp;"_2018"</f>
        <v>reply_KAZ_2018</v>
      </c>
      <c r="R1" t="s">
        <v>84</v>
      </c>
    </row>
    <row r="2" spans="1:18" s="7" customFormat="1" x14ac:dyDescent="0.2">
      <c r="A2" s="7" t="e">
        <f>#REF!</f>
        <v>#REF!</v>
      </c>
      <c r="B2" s="7" t="e">
        <f>#REF!</f>
        <v>#REF!</v>
      </c>
      <c r="C2" s="9" t="e">
        <f>LEFT(#REF!,FIND("(Q",#REF!)-2)</f>
        <v>#REF!</v>
      </c>
      <c r="D2" s="7" t="e">
        <f>IF(OR(#REF!="N",#REF!="I"),"N",#REF!)</f>
        <v>#REF!</v>
      </c>
      <c r="E2" s="9" t="s">
        <v>22</v>
      </c>
      <c r="F2" s="7" t="e">
        <f>#REF!</f>
        <v>#REF!</v>
      </c>
      <c r="G2" s="7" t="e">
        <f>#REF!</f>
        <v>#REF!</v>
      </c>
    </row>
    <row r="3" spans="1:18" s="7" customFormat="1" x14ac:dyDescent="0.2">
      <c r="A3" s="7" t="e">
        <f>#REF!</f>
        <v>#REF!</v>
      </c>
      <c r="B3" s="7" t="e">
        <f>#REF!</f>
        <v>#REF!</v>
      </c>
      <c r="C3" s="9" t="e">
        <f>LEFT(#REF!,FIND("(Q",#REF!)-2)</f>
        <v>#REF!</v>
      </c>
      <c r="D3" s="7" t="e">
        <f>IF(OR(#REF!="N",#REF!="I"),"N",#REF!)</f>
        <v>#REF!</v>
      </c>
      <c r="E3" s="9" t="s">
        <v>22</v>
      </c>
      <c r="F3" s="7" t="e">
        <f>#REF!</f>
        <v>#REF!</v>
      </c>
      <c r="G3" s="7" t="e">
        <f>#REF!</f>
        <v>#REF!</v>
      </c>
    </row>
    <row r="4" spans="1:18" s="7" customFormat="1" x14ac:dyDescent="0.2">
      <c r="A4" s="7" t="e">
        <f>#REF!</f>
        <v>#REF!</v>
      </c>
      <c r="B4" s="7" t="e">
        <f>#REF!</f>
        <v>#REF!</v>
      </c>
      <c r="C4" s="9" t="e">
        <f>LEFT(#REF!,FIND("(Q",#REF!)-2)</f>
        <v>#REF!</v>
      </c>
      <c r="D4" s="7" t="e">
        <f>IF(OR(#REF!="N",#REF!="I"),"N",#REF!)</f>
        <v>#REF!</v>
      </c>
      <c r="E4" s="9" t="s">
        <v>22</v>
      </c>
      <c r="F4" s="7" t="e">
        <f>#REF!</f>
        <v>#REF!</v>
      </c>
      <c r="G4" s="7" t="e">
        <f>#REF!</f>
        <v>#REF!</v>
      </c>
    </row>
    <row r="5" spans="1:18" x14ac:dyDescent="0.2">
      <c r="A5" s="7" t="e">
        <f>#REF!</f>
        <v>#REF!</v>
      </c>
      <c r="B5" s="2" t="e">
        <f>#REF!</f>
        <v>#REF!</v>
      </c>
      <c r="C5" s="9" t="e">
        <f>LEFT(#REF!,FIND("(Q",#REF!)-2)&amp;" - "&amp;#REF!</f>
        <v>#REF!</v>
      </c>
      <c r="D5" s="7" t="e">
        <f>IF(OR(#REF!="N",#REF!="I"),"N",#REF!)</f>
        <v>#REF!</v>
      </c>
      <c r="E5" s="9" t="s">
        <v>168</v>
      </c>
      <c r="F5" s="7" t="e">
        <f>#REF!</f>
        <v>#REF!</v>
      </c>
      <c r="G5" s="7" t="e">
        <f>#REF!</f>
        <v>#REF!</v>
      </c>
    </row>
    <row r="6" spans="1:18" x14ac:dyDescent="0.2">
      <c r="A6" s="7" t="e">
        <f>#REF!</f>
        <v>#REF!</v>
      </c>
      <c r="B6" s="2" t="e">
        <f>#REF!</f>
        <v>#REF!</v>
      </c>
      <c r="C6" s="9" t="e">
        <f>LEFT(#REF!,FIND("(Q",#REF!)-2)&amp;" - "&amp;#REF!</f>
        <v>#REF!</v>
      </c>
      <c r="D6" s="7" t="e">
        <f>IF(OR(#REF!="N",#REF!="I"),"N",#REF!)</f>
        <v>#REF!</v>
      </c>
      <c r="E6" s="9" t="s">
        <v>169</v>
      </c>
      <c r="F6" s="7" t="e">
        <f>#REF!</f>
        <v>#REF!</v>
      </c>
      <c r="G6" s="7" t="e">
        <f>#REF!</f>
        <v>#REF!</v>
      </c>
    </row>
    <row r="7" spans="1:18" x14ac:dyDescent="0.2">
      <c r="A7" s="7" t="e">
        <f>#REF!</f>
        <v>#REF!</v>
      </c>
      <c r="B7" s="2" t="e">
        <f>#REF!</f>
        <v>#REF!</v>
      </c>
      <c r="C7" s="9" t="e">
        <f>LEFT(#REF!,FIND("(Q",#REF!)-2)&amp;" - "&amp;#REF!</f>
        <v>#REF!</v>
      </c>
      <c r="D7" s="7" t="e">
        <f>IF(OR(#REF!="N",#REF!="I"),"N",#REF!)</f>
        <v>#REF!</v>
      </c>
      <c r="E7" s="9" t="s">
        <v>22</v>
      </c>
      <c r="F7" s="7" t="e">
        <f>#REF!</f>
        <v>#REF!</v>
      </c>
      <c r="G7" s="7" t="e">
        <f>#REF!</f>
        <v>#REF!</v>
      </c>
    </row>
    <row r="8" spans="1:18" x14ac:dyDescent="0.2">
      <c r="A8" s="7" t="e">
        <f>#REF!</f>
        <v>#REF!</v>
      </c>
      <c r="B8" s="2" t="e">
        <f>#REF!</f>
        <v>#REF!</v>
      </c>
      <c r="C8" s="9" t="e">
        <f>LEFT(#REF!,FIND("(Q",#REF!)-2)&amp;" - "&amp;#REF!</f>
        <v>#REF!</v>
      </c>
      <c r="D8" s="7" t="e">
        <f>IF(OR(#REF!="N",#REF!="I"),"N",#REF!)</f>
        <v>#REF!</v>
      </c>
      <c r="E8" s="9" t="s">
        <v>170</v>
      </c>
      <c r="F8" s="7" t="e">
        <f>#REF!</f>
        <v>#REF!</v>
      </c>
      <c r="G8" s="7" t="e">
        <f>#REF!</f>
        <v>#REF!</v>
      </c>
    </row>
    <row r="9" spans="1:18" x14ac:dyDescent="0.2">
      <c r="A9" s="7" t="e">
        <f>#REF!</f>
        <v>#REF!</v>
      </c>
      <c r="B9" s="2" t="e">
        <f>#REF!</f>
        <v>#REF!</v>
      </c>
      <c r="C9" s="9" t="e">
        <f>LEFT(#REF!,FIND("(Q",#REF!)-2)&amp;" - "&amp;#REF!</f>
        <v>#REF!</v>
      </c>
      <c r="D9" s="7" t="e">
        <f>IF(OR(#REF!="N",#REF!="I"),"N",#REF!)</f>
        <v>#REF!</v>
      </c>
      <c r="E9" s="9" t="s">
        <v>171</v>
      </c>
      <c r="F9" s="7" t="e">
        <f>#REF!</f>
        <v>#REF!</v>
      </c>
      <c r="G9" s="7" t="e">
        <f>#REF!</f>
        <v>#REF!</v>
      </c>
    </row>
    <row r="10" spans="1:18" x14ac:dyDescent="0.2">
      <c r="A10" s="7" t="e">
        <f>#REF!</f>
        <v>#REF!</v>
      </c>
      <c r="B10" s="2" t="e">
        <f>#REF!</f>
        <v>#REF!</v>
      </c>
      <c r="C10" s="9" t="e">
        <f>LEFT(#REF!,FIND("(Q",#REF!)-2)&amp;" - "&amp;#REF!</f>
        <v>#REF!</v>
      </c>
      <c r="D10" s="7" t="e">
        <f>IF(OR(#REF!="N",#REF!="I"),"N",#REF!)</f>
        <v>#REF!</v>
      </c>
      <c r="E10" s="9" t="s">
        <v>172</v>
      </c>
      <c r="F10" s="7" t="e">
        <f>#REF!</f>
        <v>#REF!</v>
      </c>
      <c r="G10" s="7" t="e">
        <f>#REF!</f>
        <v>#REF!</v>
      </c>
    </row>
    <row r="11" spans="1:18" x14ac:dyDescent="0.2">
      <c r="A11" s="7" t="e">
        <f>#REF!</f>
        <v>#REF!</v>
      </c>
      <c r="B11" s="2" t="e">
        <f>#REF!</f>
        <v>#REF!</v>
      </c>
      <c r="C11" s="9" t="e">
        <f>LEFT(#REF!,FIND("(Q",#REF!)-2)&amp;" - "&amp;#REF!</f>
        <v>#REF!</v>
      </c>
      <c r="D11" s="7" t="e">
        <f>IF(OR(#REF!="N",#REF!="I"),"N",#REF!)</f>
        <v>#REF!</v>
      </c>
      <c r="E11" s="9" t="s">
        <v>173</v>
      </c>
      <c r="F11" s="7" t="e">
        <f>#REF!</f>
        <v>#REF!</v>
      </c>
      <c r="G11" s="7" t="e">
        <f>#REF!</f>
        <v>#REF!</v>
      </c>
    </row>
    <row r="12" spans="1:18" x14ac:dyDescent="0.2">
      <c r="A12" s="7" t="e">
        <f>#REF!</f>
        <v>#REF!</v>
      </c>
      <c r="B12" s="2" t="e">
        <f>#REF!</f>
        <v>#REF!</v>
      </c>
      <c r="C12" s="9" t="e">
        <f>LEFT(#REF!,FIND("(Q",#REF!)-2)&amp;" - "&amp;#REF!</f>
        <v>#REF!</v>
      </c>
      <c r="D12" s="7" t="e">
        <f>IF(OR(#REF!="N",#REF!="I"),"N",#REF!)</f>
        <v>#REF!</v>
      </c>
      <c r="E12" s="9" t="s">
        <v>22</v>
      </c>
      <c r="F12" s="7" t="e">
        <f>#REF!</f>
        <v>#REF!</v>
      </c>
      <c r="G12" s="7" t="e">
        <f>#REF!</f>
        <v>#REF!</v>
      </c>
    </row>
    <row r="13" spans="1:18" x14ac:dyDescent="0.2">
      <c r="A13" s="7" t="e">
        <f>#REF!</f>
        <v>#REF!</v>
      </c>
      <c r="B13" s="2" t="e">
        <f>#REF!</f>
        <v>#REF!</v>
      </c>
      <c r="C13" s="9" t="e">
        <f>LEFT(#REF!,FIND("(Q",#REF!)-2)&amp;" - "&amp;#REF!</f>
        <v>#REF!</v>
      </c>
      <c r="D13" s="7" t="e">
        <f>IF(OR(#REF!="N",#REF!="I"),"N",#REF!)</f>
        <v>#REF!</v>
      </c>
      <c r="E13" s="9" t="s">
        <v>174</v>
      </c>
      <c r="F13" s="7" t="e">
        <f>#REF!</f>
        <v>#REF!</v>
      </c>
      <c r="G13" s="7" t="e">
        <f>#REF!</f>
        <v>#REF!</v>
      </c>
    </row>
    <row r="14" spans="1:18" x14ac:dyDescent="0.2">
      <c r="A14" s="7" t="e">
        <f>#REF!</f>
        <v>#REF!</v>
      </c>
      <c r="B14" s="2" t="e">
        <f>#REF!</f>
        <v>#REF!</v>
      </c>
      <c r="C14" s="9" t="e">
        <f>LEFT(#REF!,FIND("(Q",#REF!)-2)&amp;" - "&amp;#REF!</f>
        <v>#REF!</v>
      </c>
      <c r="D14" s="7" t="e">
        <f>IF(OR(#REF!="N",#REF!="I"),"N",#REF!)</f>
        <v>#REF!</v>
      </c>
      <c r="E14" s="9" t="s">
        <v>175</v>
      </c>
      <c r="F14" s="7" t="e">
        <f>#REF!</f>
        <v>#REF!</v>
      </c>
      <c r="G14" s="7" t="e">
        <f>#REF!</f>
        <v>#REF!</v>
      </c>
    </row>
    <row r="15" spans="1:18" x14ac:dyDescent="0.2">
      <c r="A15" s="7" t="e">
        <f>#REF!</f>
        <v>#REF!</v>
      </c>
      <c r="B15" s="2" t="e">
        <f>#REF!</f>
        <v>#REF!</v>
      </c>
      <c r="C15" s="9" t="e">
        <f>LEFT(#REF!,FIND("(Q",#REF!)-2)&amp;" - "&amp;#REF!</f>
        <v>#REF!</v>
      </c>
      <c r="D15" s="7" t="e">
        <f>IF(OR(#REF!="N",#REF!="I"),"N",#REF!)</f>
        <v>#REF!</v>
      </c>
      <c r="E15" s="9" t="s">
        <v>176</v>
      </c>
      <c r="F15" s="7" t="e">
        <f>#REF!</f>
        <v>#REF!</v>
      </c>
      <c r="G15" s="7" t="e">
        <f>#REF!</f>
        <v>#REF!</v>
      </c>
    </row>
    <row r="16" spans="1:18" x14ac:dyDescent="0.2">
      <c r="A16" s="7" t="e">
        <f>#REF!</f>
        <v>#REF!</v>
      </c>
      <c r="B16" s="2" t="e">
        <f>#REF!</f>
        <v>#REF!</v>
      </c>
      <c r="C16" s="9" t="e">
        <f>LEFT(#REF!,FIND("(Q",#REF!)-2)&amp;" - "&amp;#REF!</f>
        <v>#REF!</v>
      </c>
      <c r="D16" s="7" t="e">
        <f>IF(OR(#REF!="N",#REF!="I"),"N",#REF!)</f>
        <v>#REF!</v>
      </c>
      <c r="E16" s="9" t="s">
        <v>177</v>
      </c>
      <c r="F16" s="7" t="e">
        <f>#REF!</f>
        <v>#REF!</v>
      </c>
      <c r="G16" s="7" t="e">
        <f>#REF!</f>
        <v>#REF!</v>
      </c>
    </row>
    <row r="17" spans="1:7" x14ac:dyDescent="0.2">
      <c r="A17" s="7" t="e">
        <f>#REF!</f>
        <v>#REF!</v>
      </c>
      <c r="B17" s="2" t="e">
        <f>#REF!</f>
        <v>#REF!</v>
      </c>
      <c r="C17" s="9" t="e">
        <f>LEFT(#REF!,FIND("(Q",#REF!)-2)&amp;" - "&amp;#REF!</f>
        <v>#REF!</v>
      </c>
      <c r="D17" s="7" t="e">
        <f>IF(OR(#REF!="N",#REF!="I"),"N",#REF!)</f>
        <v>#REF!</v>
      </c>
      <c r="E17" s="9" t="s">
        <v>22</v>
      </c>
      <c r="F17" s="7" t="e">
        <f>#REF!</f>
        <v>#REF!</v>
      </c>
      <c r="G17" s="7" t="e">
        <f>#REF!</f>
        <v>#REF!</v>
      </c>
    </row>
    <row r="18" spans="1:7" x14ac:dyDescent="0.2">
      <c r="A18" s="7" t="e">
        <f>#REF!</f>
        <v>#REF!</v>
      </c>
      <c r="B18" s="2" t="e">
        <f>#REF!</f>
        <v>#REF!</v>
      </c>
      <c r="C18" s="9" t="e">
        <f>LEFT(#REF!,FIND("(Q",#REF!)-2)&amp;" - "&amp;#REF!</f>
        <v>#REF!</v>
      </c>
      <c r="D18" s="7" t="e">
        <f>IF(OR(#REF!="N",#REF!="I"),"N",#REF!)</f>
        <v>#REF!</v>
      </c>
      <c r="E18" s="9" t="s">
        <v>22</v>
      </c>
      <c r="F18" s="7" t="e">
        <f>#REF!</f>
        <v>#REF!</v>
      </c>
      <c r="G18" s="7" t="e">
        <f>#REF!</f>
        <v>#REF!</v>
      </c>
    </row>
    <row r="19" spans="1:7" x14ac:dyDescent="0.2">
      <c r="A19" s="7" t="e">
        <f>#REF!</f>
        <v>#REF!</v>
      </c>
      <c r="B19" s="2" t="e">
        <f>#REF!</f>
        <v>#REF!</v>
      </c>
      <c r="C19" s="9" t="e">
        <f>LEFT(#REF!,FIND("(Q",#REF!)-2)&amp;" - "&amp;#REF!</f>
        <v>#REF!</v>
      </c>
      <c r="D19" s="7" t="e">
        <f>IF(OR(#REF!="N",#REF!="I"),"N",#REF!)</f>
        <v>#REF!</v>
      </c>
      <c r="E19" s="9" t="s">
        <v>22</v>
      </c>
      <c r="F19" s="7" t="e">
        <f>#REF!</f>
        <v>#REF!</v>
      </c>
      <c r="G19" s="7" t="e">
        <f>#REF!</f>
        <v>#REF!</v>
      </c>
    </row>
    <row r="20" spans="1:7" s="7" customFormat="1" x14ac:dyDescent="0.2">
      <c r="A20" s="7" t="e">
        <f>#REF!</f>
        <v>#REF!</v>
      </c>
      <c r="B20" s="7" t="e">
        <f>#REF!</f>
        <v>#REF!</v>
      </c>
      <c r="C20" s="9" t="e">
        <f>LEFT(#REF!,FIND("(Q",#REF!)-2)</f>
        <v>#REF!</v>
      </c>
      <c r="D20" s="7" t="e">
        <f>IF(OR(#REF!="N",#REF!="I"),"N",#REF!)</f>
        <v>#REF!</v>
      </c>
      <c r="E20" s="9" t="s">
        <v>22</v>
      </c>
      <c r="F20" s="7" t="e">
        <f>#REF!</f>
        <v>#REF!</v>
      </c>
      <c r="G20" s="7" t="e">
        <f>#REF!</f>
        <v>#REF!</v>
      </c>
    </row>
    <row r="21" spans="1:7" x14ac:dyDescent="0.2">
      <c r="A21" s="7" t="e">
        <f>#REF!</f>
        <v>#REF!</v>
      </c>
      <c r="B21" s="2" t="e">
        <f>#REF!</f>
        <v>#REF!</v>
      </c>
      <c r="C21" s="9" t="e">
        <f>LEFT(#REF!,FIND("(Q",#REF!)-2)</f>
        <v>#REF!</v>
      </c>
      <c r="D21" s="7" t="e">
        <f>IF(OR(#REF!="N",#REF!="I"),"N",#REF!)</f>
        <v>#REF!</v>
      </c>
      <c r="E21" s="9" t="s">
        <v>22</v>
      </c>
      <c r="F21" s="7" t="e">
        <f>#REF!</f>
        <v>#REF!</v>
      </c>
      <c r="G21" s="7" t="e">
        <f>#REF!</f>
        <v>#REF!</v>
      </c>
    </row>
    <row r="22" spans="1:7" s="7" customFormat="1" x14ac:dyDescent="0.2">
      <c r="A22" s="7" t="e">
        <f>#REF!</f>
        <v>#REF!</v>
      </c>
      <c r="B22" s="7" t="e">
        <f>#REF!</f>
        <v>#REF!</v>
      </c>
      <c r="C22" s="9" t="e">
        <f>LEFT(#REF!,FIND("(Q",#REF!)-2)</f>
        <v>#REF!</v>
      </c>
      <c r="D22" s="7" t="e">
        <f>IF(OR(#REF!="N",#REF!="I"),"N",#REF!)</f>
        <v>#REF!</v>
      </c>
      <c r="E22" s="9" t="s">
        <v>22</v>
      </c>
      <c r="F22" s="7" t="e">
        <f>#REF!</f>
        <v>#REF!</v>
      </c>
      <c r="G22" s="7" t="e">
        <f>#REF!</f>
        <v>#REF!</v>
      </c>
    </row>
    <row r="23" spans="1:7" s="7" customFormat="1" x14ac:dyDescent="0.2">
      <c r="A23" s="7" t="e">
        <f>#REF!</f>
        <v>#REF!</v>
      </c>
      <c r="B23" s="7" t="e">
        <f>#REF!</f>
        <v>#REF!</v>
      </c>
      <c r="C23" s="9" t="e">
        <f>LEFT(#REF!,FIND("(Q",#REF!)-2)</f>
        <v>#REF!</v>
      </c>
      <c r="D23" s="7" t="e">
        <f>IF(OR(#REF!="N",#REF!="I"),"N",#REF!)</f>
        <v>#REF!</v>
      </c>
      <c r="E23" s="9" t="s">
        <v>178</v>
      </c>
      <c r="F23" s="7" t="e">
        <f>#REF!</f>
        <v>#REF!</v>
      </c>
      <c r="G23" s="7" t="e">
        <f>#REF!</f>
        <v>#REF!</v>
      </c>
    </row>
    <row r="24" spans="1:7" x14ac:dyDescent="0.2">
      <c r="A24" s="7" t="e">
        <f>#REF!</f>
        <v>#REF!</v>
      </c>
      <c r="B24" s="2" t="e">
        <f>#REF!</f>
        <v>#REF!</v>
      </c>
      <c r="C24" s="9" t="e">
        <f>LEFT(#REF!,FIND("(Q",#REF!)-2)</f>
        <v>#REF!</v>
      </c>
      <c r="D24" s="7" t="e">
        <f>IF(OR(#REF!="N",#REF!="I"),"N",#REF!)</f>
        <v>#REF!</v>
      </c>
      <c r="E24" s="9" t="s">
        <v>22</v>
      </c>
      <c r="F24" s="7" t="e">
        <f>#REF!</f>
        <v>#REF!</v>
      </c>
      <c r="G24" s="7" t="e">
        <f>#REF!</f>
        <v>#REF!</v>
      </c>
    </row>
    <row r="25" spans="1:7" s="7" customFormat="1" x14ac:dyDescent="0.2">
      <c r="A25" s="7" t="e">
        <f>#REF!</f>
        <v>#REF!</v>
      </c>
      <c r="B25" s="7" t="e">
        <f>#REF!</f>
        <v>#REF!</v>
      </c>
      <c r="C25" s="9" t="e">
        <f>LEFT(#REF!,FIND("(Q",#REF!)-2)</f>
        <v>#REF!</v>
      </c>
      <c r="D25" s="7" t="e">
        <f>IF(OR(#REF!="N",#REF!="I"),"N",#REF!)</f>
        <v>#REF!</v>
      </c>
      <c r="E25" s="9" t="s">
        <v>22</v>
      </c>
      <c r="F25" s="7" t="e">
        <f>#REF!</f>
        <v>#REF!</v>
      </c>
      <c r="G25" s="7" t="e">
        <f>#REF!</f>
        <v>#REF!</v>
      </c>
    </row>
    <row r="26" spans="1:7" x14ac:dyDescent="0.2">
      <c r="A26" s="7" t="e">
        <f>#REF!</f>
        <v>#REF!</v>
      </c>
      <c r="B26" s="2" t="e">
        <f>#REF!</f>
        <v>#REF!</v>
      </c>
      <c r="C26" s="9" t="e">
        <f>LEFT(#REF!,FIND("(Q",#REF!)-2)</f>
        <v>#REF!</v>
      </c>
      <c r="D26" s="7" t="e">
        <f>IF(OR(#REF!="N",#REF!="I"),"N",#REF!)</f>
        <v>#REF!</v>
      </c>
      <c r="E26" s="9" t="s">
        <v>22</v>
      </c>
      <c r="F26" s="7" t="e">
        <f>#REF!</f>
        <v>#REF!</v>
      </c>
      <c r="G26" s="7" t="e">
        <f>#REF!</f>
        <v>#REF!</v>
      </c>
    </row>
    <row r="27" spans="1:7" s="7" customFormat="1" x14ac:dyDescent="0.2">
      <c r="A27" s="7" t="e">
        <f>#REF!</f>
        <v>#REF!</v>
      </c>
      <c r="B27" s="7" t="e">
        <f>#REF!</f>
        <v>#REF!</v>
      </c>
      <c r="C27" s="9" t="e">
        <f>LEFT(#REF!,FIND("(Q",#REF!)-2)</f>
        <v>#REF!</v>
      </c>
      <c r="D27" s="7" t="e">
        <f>IF(OR(#REF!="N",#REF!="I"),"N",#REF!)</f>
        <v>#REF!</v>
      </c>
      <c r="E27" s="9" t="s">
        <v>22</v>
      </c>
      <c r="F27" s="7" t="e">
        <f>#REF!</f>
        <v>#REF!</v>
      </c>
      <c r="G27" s="7" t="e">
        <f>#REF!</f>
        <v>#REF!</v>
      </c>
    </row>
    <row r="28" spans="1:7" x14ac:dyDescent="0.2">
      <c r="A28" s="7" t="e">
        <f>#REF!</f>
        <v>#REF!</v>
      </c>
      <c r="B28" s="2" t="e">
        <f>#REF!</f>
        <v>#REF!</v>
      </c>
      <c r="C28" s="9" t="e">
        <f>LEFT(#REF!,FIND("(Q",#REF!)-2)</f>
        <v>#REF!</v>
      </c>
      <c r="D28" s="7" t="e">
        <f>IF(OR(#REF!="N",#REF!="I"),"N",#REF!)</f>
        <v>#REF!</v>
      </c>
      <c r="E28" s="9" t="s">
        <v>22</v>
      </c>
      <c r="F28" s="7" t="e">
        <f>#REF!</f>
        <v>#REF!</v>
      </c>
      <c r="G28" s="7" t="e">
        <f>#REF!</f>
        <v>#REF!</v>
      </c>
    </row>
    <row r="29" spans="1:7" x14ac:dyDescent="0.2">
      <c r="A29" s="7" t="e">
        <f>#REF!</f>
        <v>#REF!</v>
      </c>
      <c r="B29" s="2" t="e">
        <f>#REF!</f>
        <v>#REF!</v>
      </c>
      <c r="C29" s="9" t="e">
        <f>LEFT(#REF!,FIND("(Q",#REF!)-2)</f>
        <v>#REF!</v>
      </c>
      <c r="D29" s="7" t="e">
        <f>IF(OR(#REF!="N",#REF!="I"),"N",#REF!)</f>
        <v>#REF!</v>
      </c>
      <c r="E29" s="9" t="s">
        <v>22</v>
      </c>
      <c r="F29" s="7" t="e">
        <f>#REF!</f>
        <v>#REF!</v>
      </c>
      <c r="G29" s="7" t="e">
        <f>#REF!</f>
        <v>#REF!</v>
      </c>
    </row>
    <row r="30" spans="1:7" x14ac:dyDescent="0.2">
      <c r="A30" s="7" t="e">
        <f>#REF!</f>
        <v>#REF!</v>
      </c>
      <c r="B30" s="2" t="e">
        <f>#REF!</f>
        <v>#REF!</v>
      </c>
      <c r="C30" s="9" t="e">
        <f>LEFT(#REF!,FIND("(Q",#REF!)-2)</f>
        <v>#REF!</v>
      </c>
      <c r="D30" s="7" t="e">
        <f>IF(OR(#REF!="N",#REF!="I"),"N",#REF!)</f>
        <v>#REF!</v>
      </c>
      <c r="E30" s="9" t="s">
        <v>179</v>
      </c>
      <c r="F30" s="7" t="e">
        <f>#REF!</f>
        <v>#REF!</v>
      </c>
      <c r="G30" s="7" t="e">
        <f>#REF!</f>
        <v>#REF!</v>
      </c>
    </row>
    <row r="31" spans="1:7" x14ac:dyDescent="0.2">
      <c r="A31" s="7" t="e">
        <f>#REF!</f>
        <v>#REF!</v>
      </c>
      <c r="B31" s="2" t="e">
        <f>#REF!</f>
        <v>#REF!</v>
      </c>
      <c r="C31" s="9" t="e">
        <f>LEFT(#REF!,FIND("(Q",#REF!)-2)</f>
        <v>#REF!</v>
      </c>
      <c r="D31" s="7" t="e">
        <f>IF(OR(#REF!="N",#REF!="I"),"N",#REF!)</f>
        <v>#REF!</v>
      </c>
      <c r="E31" s="9" t="s">
        <v>180</v>
      </c>
      <c r="F31" s="7" t="e">
        <f>#REF!</f>
        <v>#REF!</v>
      </c>
      <c r="G31" s="7" t="e">
        <f>#REF!</f>
        <v>#REF!</v>
      </c>
    </row>
    <row r="32" spans="1:7" x14ac:dyDescent="0.2">
      <c r="A32" s="7" t="e">
        <f>#REF!</f>
        <v>#REF!</v>
      </c>
      <c r="B32" s="2" t="e">
        <f>#REF!</f>
        <v>#REF!</v>
      </c>
      <c r="C32" s="9" t="e">
        <f>LEFT(#REF!,FIND("(Q",#REF!)-2)</f>
        <v>#REF!</v>
      </c>
      <c r="D32" s="7" t="e">
        <f>IF(OR(#REF!="N",#REF!="I"),"N",#REF!)</f>
        <v>#REF!</v>
      </c>
      <c r="E32" s="9" t="s">
        <v>181</v>
      </c>
      <c r="F32" s="7" t="e">
        <f>#REF!</f>
        <v>#REF!</v>
      </c>
      <c r="G32" s="7" t="e">
        <f>#REF!</f>
        <v>#REF!</v>
      </c>
    </row>
    <row r="33" spans="1:7" x14ac:dyDescent="0.2">
      <c r="A33" s="7" t="e">
        <f>#REF!</f>
        <v>#REF!</v>
      </c>
      <c r="B33" s="2" t="e">
        <f>#REF!</f>
        <v>#REF!</v>
      </c>
      <c r="C33" s="9" t="e">
        <f>LEFT(#REF!,FIND("(Q",#REF!)-2)</f>
        <v>#REF!</v>
      </c>
      <c r="D33" s="7" t="e">
        <f>IF(OR(#REF!="N",#REF!="I"),"N",#REF!)</f>
        <v>#REF!</v>
      </c>
      <c r="E33" s="9" t="s">
        <v>182</v>
      </c>
      <c r="F33" s="7" t="e">
        <f>#REF!</f>
        <v>#REF!</v>
      </c>
      <c r="G33" s="7" t="e">
        <f>#REF!</f>
        <v>#REF!</v>
      </c>
    </row>
    <row r="34" spans="1:7" x14ac:dyDescent="0.2">
      <c r="A34" s="7" t="e">
        <f>#REF!</f>
        <v>#REF!</v>
      </c>
      <c r="B34" s="2" t="e">
        <f>#REF!</f>
        <v>#REF!</v>
      </c>
      <c r="C34" s="9" t="e">
        <f>LEFT(#REF!,FIND("(Q",#REF!)-2)</f>
        <v>#REF!</v>
      </c>
      <c r="D34" s="7" t="e">
        <f>IF(OR(#REF!="N",#REF!="I"),"N",#REF!)</f>
        <v>#REF!</v>
      </c>
      <c r="E34" s="9" t="s">
        <v>183</v>
      </c>
      <c r="F34" s="7" t="e">
        <f>#REF!</f>
        <v>#REF!</v>
      </c>
      <c r="G34" s="7" t="e">
        <f>#REF!</f>
        <v>#REF!</v>
      </c>
    </row>
    <row r="35" spans="1:7" x14ac:dyDescent="0.2">
      <c r="A35" s="7" t="e">
        <f>#REF!</f>
        <v>#REF!</v>
      </c>
      <c r="B35" s="2" t="e">
        <f>#REF!</f>
        <v>#REF!</v>
      </c>
      <c r="C35" s="9" t="e">
        <f>LEFT(#REF!,FIND("(Q",#REF!)-2)</f>
        <v>#REF!</v>
      </c>
      <c r="D35" s="7" t="e">
        <f>IF(OR(#REF!="N",#REF!="I"),"N",#REF!)</f>
        <v>#REF!</v>
      </c>
      <c r="E35" s="9" t="s">
        <v>184</v>
      </c>
      <c r="F35" s="7" t="e">
        <f>#REF!</f>
        <v>#REF!</v>
      </c>
      <c r="G35" s="7" t="e">
        <f>#REF!</f>
        <v>#REF!</v>
      </c>
    </row>
    <row r="36" spans="1:7" x14ac:dyDescent="0.2">
      <c r="A36" s="7" t="e">
        <f>#REF!</f>
        <v>#REF!</v>
      </c>
      <c r="B36" s="2" t="e">
        <f>#REF!</f>
        <v>#REF!</v>
      </c>
      <c r="C36" s="9" t="e">
        <f>LEFT(#REF!,FIND("(Q",#REF!)-2)</f>
        <v>#REF!</v>
      </c>
      <c r="D36" s="7" t="e">
        <f>IF(OR(#REF!="N",#REF!="I"),"N",#REF!)</f>
        <v>#REF!</v>
      </c>
      <c r="E36" s="9" t="s">
        <v>185</v>
      </c>
      <c r="F36" s="7" t="e">
        <f>#REF!</f>
        <v>#REF!</v>
      </c>
      <c r="G36" s="7" t="e">
        <f>#REF!</f>
        <v>#REF!</v>
      </c>
    </row>
    <row r="37" spans="1:7" s="7" customFormat="1" x14ac:dyDescent="0.2">
      <c r="A37" s="7" t="e">
        <f>#REF!</f>
        <v>#REF!</v>
      </c>
      <c r="B37" s="7" t="e">
        <f>#REF!</f>
        <v>#REF!</v>
      </c>
      <c r="C37" s="9" t="e">
        <f>LEFT(#REF!,FIND("(Q",#REF!)-2)</f>
        <v>#REF!</v>
      </c>
      <c r="D37" s="7" t="e">
        <f>IF(OR(#REF!="N",#REF!="I"),"N",#REF!)</f>
        <v>#REF!</v>
      </c>
      <c r="E37" s="9" t="s">
        <v>22</v>
      </c>
      <c r="F37" s="7" t="e">
        <f>#REF!</f>
        <v>#REF!</v>
      </c>
      <c r="G37" s="7" t="e">
        <f>#REF!</f>
        <v>#REF!</v>
      </c>
    </row>
    <row r="38" spans="1:7" x14ac:dyDescent="0.2">
      <c r="A38" s="7" t="e">
        <f>#REF!</f>
        <v>#REF!</v>
      </c>
      <c r="B38" s="2" t="e">
        <f>#REF!</f>
        <v>#REF!</v>
      </c>
      <c r="C38" s="9" t="e">
        <f>LEFT(#REF!,FIND("(Q",#REF!)-2)</f>
        <v>#REF!</v>
      </c>
      <c r="D38" s="7" t="e">
        <f>IF(OR(#REF!="N",#REF!="I"),"N",#REF!)</f>
        <v>#REF!</v>
      </c>
      <c r="E38" s="9" t="s">
        <v>186</v>
      </c>
      <c r="F38" s="7" t="e">
        <f>#REF!</f>
        <v>#REF!</v>
      </c>
      <c r="G38" s="7" t="e">
        <f>#REF!</f>
        <v>#REF!</v>
      </c>
    </row>
    <row r="39" spans="1:7" s="7" customFormat="1" x14ac:dyDescent="0.2">
      <c r="A39" s="7" t="e">
        <f>#REF!</f>
        <v>#REF!</v>
      </c>
      <c r="B39" s="7" t="e">
        <f>#REF!</f>
        <v>#REF!</v>
      </c>
      <c r="C39" s="9" t="e">
        <f>LEFT(#REF!,FIND("(Q",#REF!)-2)</f>
        <v>#REF!</v>
      </c>
      <c r="D39" s="7" t="e">
        <f>IF(OR(#REF!="N",#REF!="I"),"N",#REF!)</f>
        <v>#REF!</v>
      </c>
      <c r="E39" s="9" t="s">
        <v>22</v>
      </c>
      <c r="F39" s="7" t="e">
        <f>#REF!</f>
        <v>#REF!</v>
      </c>
      <c r="G39" s="7" t="e">
        <f>#REF!</f>
        <v>#REF!</v>
      </c>
    </row>
    <row r="40" spans="1:7" x14ac:dyDescent="0.2">
      <c r="A40" s="7" t="e">
        <f>#REF!</f>
        <v>#REF!</v>
      </c>
      <c r="B40" s="2" t="e">
        <f>#REF!</f>
        <v>#REF!</v>
      </c>
      <c r="C40" s="9" t="e">
        <f>LEFT(#REF!,FIND("(Q",#REF!)-2)</f>
        <v>#REF!</v>
      </c>
      <c r="D40" s="7" t="e">
        <f>IF(OR(#REF!="N",#REF!="I"),"N",#REF!)</f>
        <v>#REF!</v>
      </c>
      <c r="E40" s="9" t="s">
        <v>187</v>
      </c>
      <c r="F40" s="7" t="e">
        <f>#REF!</f>
        <v>#REF!</v>
      </c>
      <c r="G40" s="7" t="e">
        <f>#REF!</f>
        <v>#REF!</v>
      </c>
    </row>
    <row r="41" spans="1:7" s="7" customFormat="1" x14ac:dyDescent="0.2">
      <c r="A41" s="7" t="e">
        <f>#REF!</f>
        <v>#REF!</v>
      </c>
      <c r="B41" s="7" t="e">
        <f>#REF!</f>
        <v>#REF!</v>
      </c>
      <c r="C41" s="9" t="e">
        <f>LEFT(#REF!,FIND("(Q",#REF!)-2)</f>
        <v>#REF!</v>
      </c>
      <c r="D41" s="7" t="e">
        <f>IF(OR(#REF!="N",#REF!="I"),"N",#REF!)</f>
        <v>#REF!</v>
      </c>
      <c r="E41" s="9" t="s">
        <v>22</v>
      </c>
      <c r="F41" s="7" t="e">
        <f>#REF!</f>
        <v>#REF!</v>
      </c>
      <c r="G41" s="7" t="e">
        <f>#REF!</f>
        <v>#REF!</v>
      </c>
    </row>
    <row r="42" spans="1:7" x14ac:dyDescent="0.2">
      <c r="A42" s="7" t="e">
        <f>#REF!</f>
        <v>#REF!</v>
      </c>
      <c r="B42" s="2" t="e">
        <f>#REF!</f>
        <v>#REF!</v>
      </c>
      <c r="C42" s="9" t="e">
        <f>LEFT(#REF!,FIND("(Q",#REF!)-2)</f>
        <v>#REF!</v>
      </c>
      <c r="D42" s="7" t="e">
        <f>IF(OR(#REF!="N",#REF!="I"),"N",#REF!)</f>
        <v>#REF!</v>
      </c>
      <c r="E42" s="9" t="s">
        <v>22</v>
      </c>
      <c r="F42" s="7" t="e">
        <f>#REF!</f>
        <v>#REF!</v>
      </c>
      <c r="G42" s="7" t="e">
        <f>#REF!</f>
        <v>#REF!</v>
      </c>
    </row>
    <row r="43" spans="1:7" x14ac:dyDescent="0.2">
      <c r="A43" s="7" t="e">
        <f>#REF!</f>
        <v>#REF!</v>
      </c>
      <c r="B43" s="2" t="e">
        <f>#REF!</f>
        <v>#REF!</v>
      </c>
      <c r="C43" s="9" t="e">
        <f>LEFT(#REF!,FIND("(Q",#REF!)-2)</f>
        <v>#REF!</v>
      </c>
      <c r="D43" s="7" t="e">
        <f>IF(OR(#REF!="N",#REF!="I"),"N",#REF!)</f>
        <v>#REF!</v>
      </c>
      <c r="E43" s="9" t="s">
        <v>22</v>
      </c>
      <c r="F43" s="7" t="e">
        <f>#REF!</f>
        <v>#REF!</v>
      </c>
      <c r="G43" s="7" t="e">
        <f>#REF!</f>
        <v>#REF!</v>
      </c>
    </row>
    <row r="44" spans="1:7" s="7" customFormat="1" x14ac:dyDescent="0.2">
      <c r="A44" s="7" t="e">
        <f>#REF!</f>
        <v>#REF!</v>
      </c>
      <c r="B44" s="7" t="e">
        <f>#REF!</f>
        <v>#REF!</v>
      </c>
      <c r="C44" s="9" t="e">
        <f>LEFT(#REF!,FIND("(Q",#REF!)-2)</f>
        <v>#REF!</v>
      </c>
      <c r="D44" s="7" t="e">
        <f>IF(OR(#REF!="N",#REF!="I"),"N",#REF!)</f>
        <v>#REF!</v>
      </c>
      <c r="E44" s="9" t="s">
        <v>22</v>
      </c>
      <c r="F44" s="7" t="e">
        <f>#REF!</f>
        <v>#REF!</v>
      </c>
      <c r="G44" s="7" t="e">
        <f>#REF!</f>
        <v>#REF!</v>
      </c>
    </row>
    <row r="45" spans="1:7" s="7" customFormat="1" x14ac:dyDescent="0.2">
      <c r="A45" s="7" t="e">
        <f>#REF!</f>
        <v>#REF!</v>
      </c>
      <c r="B45" s="7" t="e">
        <f>#REF!</f>
        <v>#REF!</v>
      </c>
      <c r="C45" s="9" t="e">
        <f>LEFT(#REF!,FIND("(Q",#REF!)-2)</f>
        <v>#REF!</v>
      </c>
      <c r="D45" s="7" t="e">
        <f>IF(OR(#REF!="N",#REF!="I"),"N",#REF!)</f>
        <v>#REF!</v>
      </c>
      <c r="E45" s="9" t="s">
        <v>22</v>
      </c>
      <c r="F45" s="7" t="e">
        <f>#REF!</f>
        <v>#REF!</v>
      </c>
      <c r="G45" s="7" t="e">
        <f>#REF!</f>
        <v>#REF!</v>
      </c>
    </row>
    <row r="46" spans="1:7" x14ac:dyDescent="0.2">
      <c r="A46" s="7" t="e">
        <f>#REF!</f>
        <v>#REF!</v>
      </c>
      <c r="B46" s="2" t="e">
        <f>#REF!</f>
        <v>#REF!</v>
      </c>
      <c r="C46" s="9" t="e">
        <f>LEFT(#REF!,FIND("(Q",#REF!)-2)</f>
        <v>#REF!</v>
      </c>
      <c r="D46" s="7" t="e">
        <f>IF(OR(#REF!="N",#REF!="I"),"N",#REF!)</f>
        <v>#REF!</v>
      </c>
      <c r="E46" s="9" t="s">
        <v>22</v>
      </c>
      <c r="F46" s="7" t="e">
        <f>#REF!</f>
        <v>#REF!</v>
      </c>
      <c r="G46" s="7" t="e">
        <f>#REF!</f>
        <v>#REF!</v>
      </c>
    </row>
    <row r="47" spans="1:7" s="7" customFormat="1" x14ac:dyDescent="0.2">
      <c r="A47" s="7" t="e">
        <f>#REF!</f>
        <v>#REF!</v>
      </c>
      <c r="B47" s="7" t="e">
        <f>#REF!</f>
        <v>#REF!</v>
      </c>
      <c r="C47" s="9" t="e">
        <f>LEFT(#REF!,FIND("(Q",#REF!)-2)</f>
        <v>#REF!</v>
      </c>
      <c r="D47" s="7" t="e">
        <f>IF(OR(#REF!="N",#REF!="I"),"N",#REF!)</f>
        <v>#REF!</v>
      </c>
      <c r="E47" s="9" t="s">
        <v>22</v>
      </c>
      <c r="F47" s="7" t="e">
        <f>#REF!</f>
        <v>#REF!</v>
      </c>
      <c r="G47" s="7" t="e">
        <f>#REF!</f>
        <v>#REF!</v>
      </c>
    </row>
    <row r="48" spans="1:7" x14ac:dyDescent="0.2">
      <c r="A48" s="7" t="e">
        <f>#REF!</f>
        <v>#REF!</v>
      </c>
      <c r="B48" s="2" t="e">
        <f>#REF!</f>
        <v>#REF!</v>
      </c>
      <c r="C48" s="9" t="e">
        <f>LEFT(#REF!,FIND("(Q",#REF!)-2)</f>
        <v>#REF!</v>
      </c>
      <c r="D48" s="7" t="e">
        <f>IF(OR(#REF!="N",#REF!="I"),"N",#REF!)</f>
        <v>#REF!</v>
      </c>
      <c r="E48" s="9" t="s">
        <v>188</v>
      </c>
      <c r="F48" s="7" t="e">
        <f>#REF!</f>
        <v>#REF!</v>
      </c>
      <c r="G48" s="7" t="e">
        <f>#REF!</f>
        <v>#REF!</v>
      </c>
    </row>
    <row r="49" spans="1:7" x14ac:dyDescent="0.2">
      <c r="A49" s="7" t="e">
        <f>#REF!</f>
        <v>#REF!</v>
      </c>
      <c r="B49" s="2" t="e">
        <f>#REF!</f>
        <v>#REF!</v>
      </c>
      <c r="C49" s="9" t="e">
        <f>LEFT(#REF!,FIND("(Q",#REF!)-2)&amp;" - "&amp;#REF!</f>
        <v>#REF!</v>
      </c>
      <c r="D49" s="7" t="e">
        <f>IF(OR(#REF!="N",#REF!="I"),"N",#REF!)</f>
        <v>#REF!</v>
      </c>
      <c r="E49" s="9" t="s">
        <v>189</v>
      </c>
      <c r="F49" s="7" t="e">
        <f>#REF!</f>
        <v>#REF!</v>
      </c>
      <c r="G49" s="7" t="e">
        <f>#REF!</f>
        <v>#REF!</v>
      </c>
    </row>
    <row r="50" spans="1:7" x14ac:dyDescent="0.2">
      <c r="A50" s="7" t="e">
        <f>#REF!</f>
        <v>#REF!</v>
      </c>
      <c r="B50" s="2" t="e">
        <f>#REF!</f>
        <v>#REF!</v>
      </c>
      <c r="C50" s="9" t="e">
        <f>LEFT(#REF!,FIND("(Q",#REF!)-2)&amp;" - "&amp;#REF!</f>
        <v>#REF!</v>
      </c>
      <c r="D50" s="7" t="e">
        <f>IF(OR(#REF!="N",#REF!="I"),"N",#REF!)</f>
        <v>#REF!</v>
      </c>
      <c r="E50" s="9" t="s">
        <v>190</v>
      </c>
      <c r="F50" s="7" t="e">
        <f>#REF!</f>
        <v>#REF!</v>
      </c>
      <c r="G50" s="7" t="e">
        <f>#REF!</f>
        <v>#REF!</v>
      </c>
    </row>
    <row r="51" spans="1:7" x14ac:dyDescent="0.2">
      <c r="A51" s="7" t="e">
        <f>#REF!</f>
        <v>#REF!</v>
      </c>
      <c r="B51" s="2" t="e">
        <f>#REF!</f>
        <v>#REF!</v>
      </c>
      <c r="C51" s="9" t="e">
        <f>LEFT(#REF!,FIND("(Q",#REF!)-2)&amp;" - "&amp;#REF!</f>
        <v>#REF!</v>
      </c>
      <c r="D51" s="7" t="e">
        <f>IF(OR(#REF!="N",#REF!="I"),"N",#REF!)</f>
        <v>#REF!</v>
      </c>
      <c r="E51" s="9" t="s">
        <v>191</v>
      </c>
      <c r="F51" s="7" t="e">
        <f>#REF!</f>
        <v>#REF!</v>
      </c>
      <c r="G51" s="7" t="e">
        <f>#REF!</f>
        <v>#REF!</v>
      </c>
    </row>
    <row r="52" spans="1:7" x14ac:dyDescent="0.2">
      <c r="A52" s="7" t="e">
        <f>#REF!</f>
        <v>#REF!</v>
      </c>
      <c r="B52" s="2" t="e">
        <f>#REF!</f>
        <v>#REF!</v>
      </c>
      <c r="C52" s="9" t="e">
        <f>LEFT(#REF!,FIND("(Q",#REF!)-2)&amp;" - "&amp;#REF!</f>
        <v>#REF!</v>
      </c>
      <c r="D52" s="7" t="e">
        <f>IF(OR(#REF!="N",#REF!="I"),"N",#REF!)</f>
        <v>#REF!</v>
      </c>
      <c r="E52" s="9" t="s">
        <v>192</v>
      </c>
      <c r="F52" s="7" t="e">
        <f>#REF!</f>
        <v>#REF!</v>
      </c>
      <c r="G52" s="7" t="e">
        <f>#REF!</f>
        <v>#REF!</v>
      </c>
    </row>
    <row r="53" spans="1:7" x14ac:dyDescent="0.2">
      <c r="A53" s="7" t="e">
        <f>#REF!</f>
        <v>#REF!</v>
      </c>
      <c r="B53" s="2" t="e">
        <f>#REF!</f>
        <v>#REF!</v>
      </c>
      <c r="C53" s="9" t="e">
        <f>LEFT(#REF!,FIND("(Q",#REF!)-2)&amp;" - "&amp;#REF!</f>
        <v>#REF!</v>
      </c>
      <c r="D53" s="7" t="e">
        <f>IF(OR(#REF!="N",#REF!="I"),"N",#REF!)</f>
        <v>#REF!</v>
      </c>
      <c r="E53" s="9" t="s">
        <v>193</v>
      </c>
      <c r="F53" s="7" t="e">
        <f>#REF!</f>
        <v>#REF!</v>
      </c>
      <c r="G53" s="7" t="e">
        <f>#REF!</f>
        <v>#REF!</v>
      </c>
    </row>
    <row r="54" spans="1:7" x14ac:dyDescent="0.2">
      <c r="A54" s="7" t="e">
        <f>#REF!</f>
        <v>#REF!</v>
      </c>
      <c r="B54" s="2" t="e">
        <f>#REF!</f>
        <v>#REF!</v>
      </c>
      <c r="C54" s="9" t="e">
        <f>LEFT(#REF!,FIND("(Q",#REF!)-2)&amp;" - "&amp;#REF!</f>
        <v>#REF!</v>
      </c>
      <c r="D54" s="7" t="e">
        <f>IF(OR(#REF!="N",#REF!="I"),"N",#REF!)</f>
        <v>#REF!</v>
      </c>
      <c r="E54" s="9" t="s">
        <v>194</v>
      </c>
      <c r="F54" s="7" t="e">
        <f>#REF!</f>
        <v>#REF!</v>
      </c>
      <c r="G54" s="7" t="e">
        <f>#REF!</f>
        <v>#REF!</v>
      </c>
    </row>
    <row r="55" spans="1:7" s="7" customFormat="1" x14ac:dyDescent="0.2">
      <c r="A55" s="7" t="e">
        <f>#REF!</f>
        <v>#REF!</v>
      </c>
      <c r="B55" s="7" t="e">
        <f>#REF!</f>
        <v>#REF!</v>
      </c>
      <c r="C55" s="9" t="e">
        <f>LEFT(#REF!,FIND("(Q",#REF!)-2)</f>
        <v>#REF!</v>
      </c>
      <c r="D55" s="7" t="e">
        <f>IF(OR(#REF!="N",#REF!="I"),"N",#REF!)</f>
        <v>#REF!</v>
      </c>
      <c r="E55" s="9" t="s">
        <v>22</v>
      </c>
      <c r="F55" s="7" t="e">
        <f>#REF!</f>
        <v>#REF!</v>
      </c>
      <c r="G55" s="7" t="e">
        <f>#REF!</f>
        <v>#REF!</v>
      </c>
    </row>
    <row r="56" spans="1:7" x14ac:dyDescent="0.2">
      <c r="A56" s="7" t="e">
        <f>#REF!</f>
        <v>#REF!</v>
      </c>
      <c r="B56" s="2" t="e">
        <f>#REF!</f>
        <v>#REF!</v>
      </c>
      <c r="C56" s="9" t="e">
        <f>LEFT(#REF!,FIND("(Q",#REF!)-2)</f>
        <v>#REF!</v>
      </c>
      <c r="D56" s="7" t="e">
        <f>IF(OR(#REF!="N",#REF!="I"),"N",#REF!)</f>
        <v>#REF!</v>
      </c>
      <c r="E56" s="9" t="s">
        <v>195</v>
      </c>
      <c r="F56" s="7" t="e">
        <f>#REF!</f>
        <v>#REF!</v>
      </c>
      <c r="G56" s="7" t="e">
        <f>#REF!</f>
        <v>#REF!</v>
      </c>
    </row>
    <row r="57" spans="1:7" s="7" customFormat="1" x14ac:dyDescent="0.2">
      <c r="A57" s="7" t="e">
        <f>#REF!</f>
        <v>#REF!</v>
      </c>
      <c r="B57" s="7" t="e">
        <f>#REF!</f>
        <v>#REF!</v>
      </c>
      <c r="C57" s="9" t="e">
        <f>LEFT(#REF!,FIND("(Q",#REF!)-2)</f>
        <v>#REF!</v>
      </c>
      <c r="D57" s="7" t="e">
        <f>IF(OR(#REF!="N",#REF!="I"),"N",#REF!)</f>
        <v>#REF!</v>
      </c>
      <c r="E57" s="9" t="s">
        <v>22</v>
      </c>
      <c r="F57" s="7" t="e">
        <f>#REF!</f>
        <v>#REF!</v>
      </c>
      <c r="G57" s="7" t="e">
        <f>#REF!</f>
        <v>#REF!</v>
      </c>
    </row>
    <row r="58" spans="1:7" x14ac:dyDescent="0.2">
      <c r="A58" s="7" t="e">
        <f>#REF!</f>
        <v>#REF!</v>
      </c>
      <c r="B58" s="2" t="e">
        <f>#REF!</f>
        <v>#REF!</v>
      </c>
      <c r="C58" s="9" t="e">
        <f>LEFT(#REF!,FIND("(Q",#REF!)-2)</f>
        <v>#REF!</v>
      </c>
      <c r="D58" s="7" t="e">
        <f>IF(OR(#REF!="N",#REF!="I"),"N",#REF!)</f>
        <v>#REF!</v>
      </c>
      <c r="E58" s="9" t="s">
        <v>196</v>
      </c>
      <c r="F58" s="7" t="e">
        <f>#REF!</f>
        <v>#REF!</v>
      </c>
      <c r="G58" s="7" t="e">
        <f>#REF!</f>
        <v>#REF!</v>
      </c>
    </row>
    <row r="59" spans="1:7" x14ac:dyDescent="0.2">
      <c r="A59" s="7" t="e">
        <f>#REF!</f>
        <v>#REF!</v>
      </c>
      <c r="B59" s="2" t="e">
        <f>#REF!</f>
        <v>#REF!</v>
      </c>
      <c r="C59" s="9" t="e">
        <f>LEFT(#REF!,FIND("(Q",#REF!)-2)</f>
        <v>#REF!</v>
      </c>
      <c r="D59" s="7" t="e">
        <f>IF(OR(#REF!="N",#REF!="I"),"N",#REF!)</f>
        <v>#REF!</v>
      </c>
      <c r="E59" s="9" t="s">
        <v>22</v>
      </c>
      <c r="F59" s="7" t="e">
        <f>#REF!</f>
        <v>#REF!</v>
      </c>
      <c r="G59" s="7" t="e">
        <f>#REF!</f>
        <v>#REF!</v>
      </c>
    </row>
    <row r="60" spans="1:7" s="7" customFormat="1" x14ac:dyDescent="0.2">
      <c r="A60" s="7" t="e">
        <f>#REF!</f>
        <v>#REF!</v>
      </c>
      <c r="B60" s="7" t="e">
        <f>#REF!</f>
        <v>#REF!</v>
      </c>
      <c r="C60" s="9" t="e">
        <f>LEFT(#REF!,FIND("(Q",#REF!)-2)</f>
        <v>#REF!</v>
      </c>
      <c r="D60" s="7" t="e">
        <f>IF(OR(#REF!="N",#REF!="I"),"N",#REF!)</f>
        <v>#REF!</v>
      </c>
      <c r="E60" s="9" t="s">
        <v>22</v>
      </c>
      <c r="F60" s="7" t="e">
        <f>#REF!</f>
        <v>#REF!</v>
      </c>
      <c r="G60" s="7" t="e">
        <f>#REF!</f>
        <v>#REF!</v>
      </c>
    </row>
    <row r="61" spans="1:7" x14ac:dyDescent="0.2">
      <c r="A61" s="7" t="e">
        <f>#REF!</f>
        <v>#REF!</v>
      </c>
      <c r="B61" s="7" t="e">
        <f>#REF!</f>
        <v>#REF!</v>
      </c>
      <c r="C61" s="9" t="e">
        <f>LEFT(#REF!,FIND("(Q",#REF!)-2)</f>
        <v>#REF!</v>
      </c>
      <c r="D61" s="7" t="e">
        <f>IF(OR(#REF!="N",#REF!="I"),"N",#REF!)</f>
        <v>#REF!</v>
      </c>
      <c r="E61" s="9" t="s">
        <v>22</v>
      </c>
      <c r="F61" s="7" t="e">
        <f>#REF!</f>
        <v>#REF!</v>
      </c>
      <c r="G61" s="7" t="e">
        <f>#REF!</f>
        <v>#REF!</v>
      </c>
    </row>
    <row r="62" spans="1:7" s="7" customFormat="1" x14ac:dyDescent="0.2">
      <c r="A62" s="7" t="e">
        <f>#REF!</f>
        <v>#REF!</v>
      </c>
      <c r="B62" s="7" t="e">
        <f>#REF!</f>
        <v>#REF!</v>
      </c>
      <c r="C62" s="9" t="e">
        <f>LEFT(#REF!,FIND("(Q",#REF!)-2)</f>
        <v>#REF!</v>
      </c>
      <c r="D62" s="7" t="e">
        <f>IF(OR(#REF!="N",#REF!="I"),"N",#REF!)</f>
        <v>#REF!</v>
      </c>
      <c r="E62" s="9" t="s">
        <v>22</v>
      </c>
      <c r="F62" s="7" t="e">
        <f>#REF!</f>
        <v>#REF!</v>
      </c>
      <c r="G62" s="7" t="e">
        <f>#REF!</f>
        <v>#REF!</v>
      </c>
    </row>
    <row r="63" spans="1:7" s="7" customFormat="1" x14ac:dyDescent="0.2">
      <c r="A63" s="7" t="e">
        <f>#REF!</f>
        <v>#REF!</v>
      </c>
      <c r="B63" s="7" t="e">
        <f>#REF!</f>
        <v>#REF!</v>
      </c>
      <c r="C63" s="9" t="e">
        <f>LEFT(#REF!,FIND("(Q",#REF!)-2)</f>
        <v>#REF!</v>
      </c>
      <c r="D63" s="7" t="e">
        <f>IF(OR(#REF!="N",#REF!="I"),"N",#REF!)</f>
        <v>#REF!</v>
      </c>
      <c r="E63" s="9" t="s">
        <v>22</v>
      </c>
      <c r="F63" s="7" t="e">
        <f>#REF!</f>
        <v>#REF!</v>
      </c>
      <c r="G63" s="7" t="e">
        <f>#REF!</f>
        <v>#REF!</v>
      </c>
    </row>
    <row r="64" spans="1:7" s="7" customFormat="1" x14ac:dyDescent="0.2">
      <c r="A64" s="7" t="e">
        <f>#REF!</f>
        <v>#REF!</v>
      </c>
      <c r="B64" s="7" t="e">
        <f>#REF!</f>
        <v>#REF!</v>
      </c>
      <c r="C64" s="9" t="e">
        <f>LEFT(#REF!,FIND("(Q",#REF!)-2)</f>
        <v>#REF!</v>
      </c>
      <c r="D64" s="7" t="e">
        <f>IF(OR(#REF!="N",#REF!="I"),"N",#REF!)</f>
        <v>#REF!</v>
      </c>
      <c r="E64" s="9" t="s">
        <v>22</v>
      </c>
      <c r="F64" s="7" t="e">
        <f>#REF!</f>
        <v>#REF!</v>
      </c>
      <c r="G64" s="7" t="e">
        <f>#REF!</f>
        <v>#REF!</v>
      </c>
    </row>
    <row r="65" spans="1:7" s="7" customFormat="1" x14ac:dyDescent="0.2">
      <c r="A65" s="7" t="e">
        <f>#REF!</f>
        <v>#REF!</v>
      </c>
      <c r="B65" s="7" t="e">
        <f>#REF!</f>
        <v>#REF!</v>
      </c>
      <c r="C65" s="9" t="e">
        <f>LEFT(#REF!,FIND("(Q",#REF!)-2)</f>
        <v>#REF!</v>
      </c>
      <c r="D65" s="7" t="e">
        <f>IF(OR(#REF!="N",#REF!="I"),"N",#REF!)</f>
        <v>#REF!</v>
      </c>
      <c r="E65" s="9" t="s">
        <v>22</v>
      </c>
      <c r="F65" s="7" t="e">
        <f>#REF!</f>
        <v>#REF!</v>
      </c>
      <c r="G65" s="7" t="e">
        <f>#REF!</f>
        <v>#REF!</v>
      </c>
    </row>
    <row r="66" spans="1:7" s="7" customFormat="1" x14ac:dyDescent="0.2">
      <c r="A66" s="7" t="e">
        <f>#REF!</f>
        <v>#REF!</v>
      </c>
      <c r="B66" s="7" t="e">
        <f>#REF!</f>
        <v>#REF!</v>
      </c>
      <c r="C66" s="9" t="e">
        <f>LEFT(#REF!,FIND("(Q",#REF!)-2)</f>
        <v>#REF!</v>
      </c>
      <c r="D66" s="7" t="e">
        <f>IF(OR(#REF!="N",#REF!="I"),"N",#REF!)</f>
        <v>#REF!</v>
      </c>
      <c r="E66" s="9" t="s">
        <v>22</v>
      </c>
      <c r="F66" s="7" t="e">
        <f>#REF!</f>
        <v>#REF!</v>
      </c>
      <c r="G66" s="7" t="e">
        <f>#REF!</f>
        <v>#REF!</v>
      </c>
    </row>
    <row r="67" spans="1:7" x14ac:dyDescent="0.2">
      <c r="A67" s="7" t="e">
        <f>#REF!</f>
        <v>#REF!</v>
      </c>
      <c r="B67" s="2" t="e">
        <f>#REF!</f>
        <v>#REF!</v>
      </c>
      <c r="C67" s="9" t="e">
        <f>LEFT(#REF!,FIND("(Q",#REF!)-2)&amp;" - "&amp;#REF!</f>
        <v>#REF!</v>
      </c>
      <c r="D67" s="7" t="e">
        <f>IF(OR(#REF!="N",#REF!="I"),"N",#REF!)</f>
        <v>#REF!</v>
      </c>
      <c r="E67" s="9" t="s">
        <v>22</v>
      </c>
      <c r="F67" s="7" t="e">
        <f>#REF!</f>
        <v>#REF!</v>
      </c>
      <c r="G67" s="7" t="e">
        <f>#REF!</f>
        <v>#REF!</v>
      </c>
    </row>
    <row r="68" spans="1:7" x14ac:dyDescent="0.2">
      <c r="A68" s="7" t="e">
        <f>#REF!</f>
        <v>#REF!</v>
      </c>
      <c r="B68" s="2" t="e">
        <f>#REF!</f>
        <v>#REF!</v>
      </c>
      <c r="C68" s="9" t="e">
        <f>LEFT(#REF!,FIND("(Q",#REF!)-2)&amp;" - "&amp;#REF!</f>
        <v>#REF!</v>
      </c>
      <c r="D68" s="7" t="e">
        <f>IF(OR(#REF!="N",#REF!="I"),"N",#REF!)</f>
        <v>#REF!</v>
      </c>
      <c r="E68" s="9" t="s">
        <v>22</v>
      </c>
      <c r="F68" s="7" t="e">
        <f>#REF!</f>
        <v>#REF!</v>
      </c>
      <c r="G68" s="7" t="e">
        <f>#REF!</f>
        <v>#REF!</v>
      </c>
    </row>
    <row r="69" spans="1:7" x14ac:dyDescent="0.2">
      <c r="A69" s="7" t="e">
        <f>#REF!</f>
        <v>#REF!</v>
      </c>
      <c r="B69" s="2" t="e">
        <f>#REF!</f>
        <v>#REF!</v>
      </c>
      <c r="C69" s="9" t="e">
        <f>LEFT(#REF!,FIND("(Q",#REF!)-2)&amp;" - "&amp;#REF!</f>
        <v>#REF!</v>
      </c>
      <c r="D69" s="7" t="e">
        <f>IF(OR(#REF!="N",#REF!="I"),"N",#REF!)</f>
        <v>#REF!</v>
      </c>
      <c r="E69" s="9" t="s">
        <v>22</v>
      </c>
      <c r="F69" s="7" t="e">
        <f>#REF!</f>
        <v>#REF!</v>
      </c>
      <c r="G69" s="7" t="e">
        <f>#REF!</f>
        <v>#REF!</v>
      </c>
    </row>
    <row r="70" spans="1:7" x14ac:dyDescent="0.2">
      <c r="A70" s="7" t="e">
        <f>#REF!</f>
        <v>#REF!</v>
      </c>
      <c r="B70" s="2" t="e">
        <f>#REF!</f>
        <v>#REF!</v>
      </c>
      <c r="C70" s="9" t="e">
        <f>LEFT(#REF!,FIND("(Q",#REF!)-2)&amp;" - "&amp;#REF!</f>
        <v>#REF!</v>
      </c>
      <c r="D70" s="7" t="e">
        <f>IF(OR(#REF!="N",#REF!="I"),"N",#REF!)</f>
        <v>#REF!</v>
      </c>
      <c r="E70" s="9" t="s">
        <v>22</v>
      </c>
      <c r="F70" s="7" t="e">
        <f>#REF!</f>
        <v>#REF!</v>
      </c>
      <c r="G70" s="7" t="e">
        <f>#REF!</f>
        <v>#REF!</v>
      </c>
    </row>
    <row r="71" spans="1:7" x14ac:dyDescent="0.2">
      <c r="A71" s="7" t="e">
        <f>#REF!</f>
        <v>#REF!</v>
      </c>
      <c r="B71" s="2" t="e">
        <f>#REF!</f>
        <v>#REF!</v>
      </c>
      <c r="C71" s="9" t="e">
        <f>LEFT(#REF!,FIND("(Q",#REF!)-2)&amp;" - "&amp;#REF!</f>
        <v>#REF!</v>
      </c>
      <c r="D71" s="7" t="e">
        <f>IF(OR(#REF!="N",#REF!="I"),"N",#REF!)</f>
        <v>#REF!</v>
      </c>
      <c r="E71" s="9" t="s">
        <v>22</v>
      </c>
      <c r="F71" s="7" t="e">
        <f>#REF!</f>
        <v>#REF!</v>
      </c>
      <c r="G71" s="7" t="e">
        <f>#REF!</f>
        <v>#REF!</v>
      </c>
    </row>
    <row r="72" spans="1:7" x14ac:dyDescent="0.2">
      <c r="A72" s="7" t="e">
        <f>#REF!</f>
        <v>#REF!</v>
      </c>
      <c r="B72" s="2" t="e">
        <f>#REF!</f>
        <v>#REF!</v>
      </c>
      <c r="C72" s="9" t="e">
        <f>LEFT(#REF!,FIND("(Q",#REF!)-2)&amp;" - "&amp;#REF!</f>
        <v>#REF!</v>
      </c>
      <c r="D72" s="7" t="e">
        <f>IF(OR(#REF!="N",#REF!="I"),"N",#REF!)</f>
        <v>#REF!</v>
      </c>
      <c r="E72" s="9" t="s">
        <v>22</v>
      </c>
      <c r="F72" s="7" t="e">
        <f>#REF!</f>
        <v>#REF!</v>
      </c>
      <c r="G72" s="7" t="e">
        <f>#REF!</f>
        <v>#REF!</v>
      </c>
    </row>
    <row r="73" spans="1:7" x14ac:dyDescent="0.2">
      <c r="A73" s="7" t="e">
        <f>#REF!</f>
        <v>#REF!</v>
      </c>
      <c r="B73" s="2" t="e">
        <f>#REF!</f>
        <v>#REF!</v>
      </c>
      <c r="C73" s="9" t="e">
        <f>LEFT(#REF!,FIND("(Q",#REF!)-2)&amp;" - "&amp;#REF!</f>
        <v>#REF!</v>
      </c>
      <c r="D73" s="7" t="e">
        <f>IF(OR(#REF!="N",#REF!="I"),"N",#REF!)</f>
        <v>#REF!</v>
      </c>
      <c r="E73" s="9" t="s">
        <v>22</v>
      </c>
      <c r="F73" s="7" t="e">
        <f>#REF!</f>
        <v>#REF!</v>
      </c>
      <c r="G73" s="7" t="e">
        <f>#REF!</f>
        <v>#REF!</v>
      </c>
    </row>
    <row r="74" spans="1:7" x14ac:dyDescent="0.2">
      <c r="A74" s="7" t="e">
        <f>#REF!</f>
        <v>#REF!</v>
      </c>
      <c r="B74" s="2" t="e">
        <f>#REF!</f>
        <v>#REF!</v>
      </c>
      <c r="C74" s="9" t="e">
        <f>LEFT(#REF!,FIND("(Q",#REF!)-2)&amp;" - "&amp;#REF!</f>
        <v>#REF!</v>
      </c>
      <c r="D74" s="7" t="e">
        <f>IF(OR(#REF!="N",#REF!="I"),"N",#REF!)</f>
        <v>#REF!</v>
      </c>
      <c r="E74" s="9" t="s">
        <v>22</v>
      </c>
      <c r="F74" s="7" t="e">
        <f>#REF!</f>
        <v>#REF!</v>
      </c>
      <c r="G74" s="7" t="e">
        <f>#REF!</f>
        <v>#REF!</v>
      </c>
    </row>
    <row r="75" spans="1:7" x14ac:dyDescent="0.2">
      <c r="A75" s="7" t="e">
        <f>#REF!</f>
        <v>#REF!</v>
      </c>
      <c r="B75" s="2" t="e">
        <f>#REF!</f>
        <v>#REF!</v>
      </c>
      <c r="C75" s="9" t="e">
        <f>LEFT(#REF!,FIND("(Q",#REF!)-2)&amp;" - "&amp;#REF!</f>
        <v>#REF!</v>
      </c>
      <c r="D75" s="7" t="e">
        <f>IF(OR(#REF!="N",#REF!="I"),"N",#REF!)</f>
        <v>#REF!</v>
      </c>
      <c r="E75" s="9" t="s">
        <v>22</v>
      </c>
      <c r="F75" s="7" t="e">
        <f>#REF!</f>
        <v>#REF!</v>
      </c>
      <c r="G75" s="7" t="e">
        <f>#REF!</f>
        <v>#REF!</v>
      </c>
    </row>
    <row r="76" spans="1:7" x14ac:dyDescent="0.2">
      <c r="A76" s="7" t="e">
        <f>#REF!</f>
        <v>#REF!</v>
      </c>
      <c r="B76" s="2" t="e">
        <f>#REF!</f>
        <v>#REF!</v>
      </c>
      <c r="C76" s="9" t="e">
        <f>LEFT(#REF!,FIND("(Q",#REF!)-2)&amp;" - "&amp;#REF!</f>
        <v>#REF!</v>
      </c>
      <c r="D76" s="7" t="e">
        <f>IF(OR(#REF!="N",#REF!="I"),"N",#REF!)</f>
        <v>#REF!</v>
      </c>
      <c r="E76" s="9" t="s">
        <v>22</v>
      </c>
      <c r="F76" s="7" t="e">
        <f>#REF!</f>
        <v>#REF!</v>
      </c>
      <c r="G76" s="7" t="e">
        <f>#REF!</f>
        <v>#REF!</v>
      </c>
    </row>
    <row r="77" spans="1:7" x14ac:dyDescent="0.2">
      <c r="A77" s="7" t="e">
        <f>#REF!</f>
        <v>#REF!</v>
      </c>
      <c r="B77" s="2" t="e">
        <f>#REF!</f>
        <v>#REF!</v>
      </c>
      <c r="C77" s="9" t="e">
        <f>LEFT(#REF!,FIND("(Q",#REF!)-2)&amp;" - "&amp;#REF!</f>
        <v>#REF!</v>
      </c>
      <c r="D77" s="7" t="e">
        <f>IF(OR(#REF!="N",#REF!="I"),"N",#REF!)</f>
        <v>#REF!</v>
      </c>
      <c r="E77" s="9" t="s">
        <v>22</v>
      </c>
      <c r="F77" s="7" t="e">
        <f>#REF!</f>
        <v>#REF!</v>
      </c>
      <c r="G77" s="7" t="e">
        <f>#REF!</f>
        <v>#REF!</v>
      </c>
    </row>
    <row r="78" spans="1:7" x14ac:dyDescent="0.2">
      <c r="A78" s="7" t="e">
        <f>#REF!</f>
        <v>#REF!</v>
      </c>
      <c r="B78" s="2" t="e">
        <f>#REF!</f>
        <v>#REF!</v>
      </c>
      <c r="C78" s="9" t="e">
        <f>LEFT(#REF!,FIND("(Q",#REF!)-2)&amp;" - "&amp;#REF!</f>
        <v>#REF!</v>
      </c>
      <c r="D78" s="7" t="e">
        <f>IF(OR(#REF!="N",#REF!="I"),"N",#REF!)</f>
        <v>#REF!</v>
      </c>
      <c r="E78" s="9" t="s">
        <v>22</v>
      </c>
      <c r="F78" s="7" t="e">
        <f>#REF!</f>
        <v>#REF!</v>
      </c>
      <c r="G78" s="7" t="e">
        <f>#REF!</f>
        <v>#REF!</v>
      </c>
    </row>
    <row r="79" spans="1:7" x14ac:dyDescent="0.2">
      <c r="A79" s="7" t="e">
        <f>#REF!</f>
        <v>#REF!</v>
      </c>
      <c r="B79" s="2" t="e">
        <f>#REF!</f>
        <v>#REF!</v>
      </c>
      <c r="C79" s="9" t="e">
        <f>LEFT(#REF!,FIND("(Q",#REF!)-2)&amp;" - "&amp;#REF!</f>
        <v>#REF!</v>
      </c>
      <c r="D79" s="7" t="e">
        <f>IF(OR(#REF!="N",#REF!="I"),"N",#REF!)</f>
        <v>#REF!</v>
      </c>
      <c r="E79" s="9" t="s">
        <v>22</v>
      </c>
      <c r="F79" s="7" t="e">
        <f>#REF!</f>
        <v>#REF!</v>
      </c>
      <c r="G79" s="7" t="e">
        <f>#REF!</f>
        <v>#REF!</v>
      </c>
    </row>
    <row r="80" spans="1:7" s="7" customFormat="1" x14ac:dyDescent="0.2">
      <c r="A80" s="7" t="e">
        <f>#REF!</f>
        <v>#REF!</v>
      </c>
      <c r="B80" s="7" t="e">
        <f>#REF!</f>
        <v>#REF!</v>
      </c>
      <c r="C80" s="9" t="e">
        <f>LEFT(#REF!,FIND("(Q",#REF!)-2)</f>
        <v>#REF!</v>
      </c>
      <c r="D80" s="7" t="e">
        <f>IF(OR(#REF!="N",#REF!="I"),"N",#REF!)</f>
        <v>#REF!</v>
      </c>
      <c r="E80" s="9" t="s">
        <v>22</v>
      </c>
      <c r="F80" s="7" t="e">
        <f>#REF!</f>
        <v>#REF!</v>
      </c>
      <c r="G80" s="7" t="e">
        <f>#REF!</f>
        <v>#REF!</v>
      </c>
    </row>
    <row r="81" spans="1:7" x14ac:dyDescent="0.2">
      <c r="A81" s="7" t="e">
        <f>#REF!</f>
        <v>#REF!</v>
      </c>
      <c r="B81" s="2" t="e">
        <f>#REF!</f>
        <v>#REF!</v>
      </c>
      <c r="C81" s="9" t="e">
        <f>LEFT(#REF!,FIND("(Q",#REF!)-2)</f>
        <v>#REF!</v>
      </c>
      <c r="D81" s="7" t="e">
        <f>IF(OR(#REF!="N",#REF!="I"),"N",#REF!)</f>
        <v>#REF!</v>
      </c>
      <c r="E81" s="9" t="s">
        <v>22</v>
      </c>
      <c r="F81" s="7" t="e">
        <f>#REF!</f>
        <v>#REF!</v>
      </c>
      <c r="G81" s="7" t="e">
        <f>#REF!</f>
        <v>#REF!</v>
      </c>
    </row>
    <row r="82" spans="1:7" x14ac:dyDescent="0.2">
      <c r="A82" s="7" t="e">
        <f>#REF!</f>
        <v>#REF!</v>
      </c>
      <c r="B82" s="2" t="e">
        <f>#REF!</f>
        <v>#REF!</v>
      </c>
      <c r="C82" s="9" t="e">
        <f>LEFT(#REF!,FIND("(Q",#REF!)-2)</f>
        <v>#REF!</v>
      </c>
      <c r="D82" s="7" t="e">
        <f>IF(OR(#REF!="N",#REF!="I"),"N",#REF!)</f>
        <v>#REF!</v>
      </c>
      <c r="E82" s="9" t="s">
        <v>22</v>
      </c>
      <c r="F82" s="7" t="e">
        <f>#REF!</f>
        <v>#REF!</v>
      </c>
      <c r="G82" s="7" t="e">
        <f>#REF!</f>
        <v>#REF!</v>
      </c>
    </row>
    <row r="83" spans="1:7" s="7" customFormat="1" x14ac:dyDescent="0.2">
      <c r="A83" s="7" t="e">
        <f>#REF!</f>
        <v>#REF!</v>
      </c>
      <c r="B83" s="7" t="e">
        <f>#REF!</f>
        <v>#REF!</v>
      </c>
      <c r="C83" s="9" t="e">
        <f>LEFT(#REF!,FIND("(Q",#REF!)-2)</f>
        <v>#REF!</v>
      </c>
      <c r="D83" s="7" t="e">
        <f>IF(OR(#REF!="N",#REF!="I"),"N",#REF!)</f>
        <v>#REF!</v>
      </c>
      <c r="E83" s="9" t="s">
        <v>22</v>
      </c>
      <c r="F83" s="7" t="e">
        <f>#REF!</f>
        <v>#REF!</v>
      </c>
      <c r="G83" s="7" t="e">
        <f>#REF!</f>
        <v>#REF!</v>
      </c>
    </row>
    <row r="84" spans="1:7" x14ac:dyDescent="0.2">
      <c r="A84" s="7" t="e">
        <f>#REF!</f>
        <v>#REF!</v>
      </c>
      <c r="B84" s="2" t="e">
        <f>#REF!</f>
        <v>#REF!</v>
      </c>
      <c r="C84" s="9" t="e">
        <f>LEFT(#REF!,FIND("(Q",#REF!)-2)</f>
        <v>#REF!</v>
      </c>
      <c r="D84" s="7" t="e">
        <f>IF(OR(#REF!="N",#REF!="I"),"N",#REF!)</f>
        <v>#REF!</v>
      </c>
      <c r="E84" s="9" t="s">
        <v>22</v>
      </c>
      <c r="F84" s="7" t="e">
        <f>#REF!</f>
        <v>#REF!</v>
      </c>
      <c r="G84" s="7" t="e">
        <f>#REF!</f>
        <v>#REF!</v>
      </c>
    </row>
    <row r="85" spans="1:7" s="7" customFormat="1" x14ac:dyDescent="0.2">
      <c r="A85" s="7" t="e">
        <f>#REF!</f>
        <v>#REF!</v>
      </c>
      <c r="B85" s="7" t="e">
        <f>#REF!</f>
        <v>#REF!</v>
      </c>
      <c r="C85" s="9" t="e">
        <f>LEFT(#REF!,FIND("(Q",#REF!)-2)</f>
        <v>#REF!</v>
      </c>
      <c r="D85" s="7" t="e">
        <f>IF(OR(#REF!="N",#REF!="I"),"N",#REF!)</f>
        <v>#REF!</v>
      </c>
      <c r="E85" s="9" t="s">
        <v>22</v>
      </c>
      <c r="F85" s="7" t="e">
        <f>#REF!</f>
        <v>#REF!</v>
      </c>
      <c r="G85" s="7" t="e">
        <f>#REF!</f>
        <v>#REF!</v>
      </c>
    </row>
    <row r="86" spans="1:7" s="7" customFormat="1" x14ac:dyDescent="0.2">
      <c r="A86" s="7" t="e">
        <f>#REF!</f>
        <v>#REF!</v>
      </c>
      <c r="B86" s="7" t="e">
        <f>#REF!</f>
        <v>#REF!</v>
      </c>
      <c r="C86" s="9" t="e">
        <f>LEFT(#REF!,FIND("(Q",#REF!)-2)</f>
        <v>#REF!</v>
      </c>
      <c r="D86" s="7" t="e">
        <f>IF(OR(#REF!="N",#REF!="I"),"N",#REF!)</f>
        <v>#REF!</v>
      </c>
      <c r="E86" s="9" t="s">
        <v>22</v>
      </c>
      <c r="F86" s="7" t="e">
        <f>#REF!</f>
        <v>#REF!</v>
      </c>
      <c r="G86" s="7" t="e">
        <f>#REF!</f>
        <v>#REF!</v>
      </c>
    </row>
    <row r="87" spans="1:7" x14ac:dyDescent="0.2">
      <c r="A87" s="7" t="e">
        <f>#REF!</f>
        <v>#REF!</v>
      </c>
      <c r="B87" s="2" t="e">
        <f>#REF!</f>
        <v>#REF!</v>
      </c>
      <c r="C87" s="9" t="e">
        <f>LEFT(#REF!,FIND("(Q",#REF!)-2)</f>
        <v>#REF!</v>
      </c>
      <c r="D87" s="7" t="e">
        <f>IF(OR(#REF!="N",#REF!="I"),"N",#REF!)</f>
        <v>#REF!</v>
      </c>
      <c r="E87" s="9" t="s">
        <v>22</v>
      </c>
      <c r="F87" s="7" t="e">
        <f>#REF!</f>
        <v>#REF!</v>
      </c>
      <c r="G87" s="7" t="e">
        <f>#REF!</f>
        <v>#REF!</v>
      </c>
    </row>
    <row r="88" spans="1:7" x14ac:dyDescent="0.2">
      <c r="A88" s="7" t="e">
        <f>#REF!</f>
        <v>#REF!</v>
      </c>
      <c r="B88" s="2" t="e">
        <f>#REF!</f>
        <v>#REF!</v>
      </c>
      <c r="C88" s="9" t="e">
        <f>LEFT(#REF!,FIND("(Q",#REF!)-2)</f>
        <v>#REF!</v>
      </c>
      <c r="D88" s="7" t="e">
        <f>IF(OR(#REF!="N",#REF!="I"),"N",#REF!)</f>
        <v>#REF!</v>
      </c>
      <c r="E88" s="9" t="s">
        <v>22</v>
      </c>
      <c r="F88" s="7" t="e">
        <f>#REF!</f>
        <v>#REF!</v>
      </c>
      <c r="G88" s="7" t="e">
        <f>#REF!</f>
        <v>#REF!</v>
      </c>
    </row>
    <row r="89" spans="1:7" x14ac:dyDescent="0.2">
      <c r="A89" s="7" t="e">
        <f>#REF!</f>
        <v>#REF!</v>
      </c>
      <c r="B89" s="2" t="e">
        <f>#REF!</f>
        <v>#REF!</v>
      </c>
      <c r="C89" s="9" t="e">
        <f>LEFT(#REF!,FIND("(Q",#REF!)-2)</f>
        <v>#REF!</v>
      </c>
      <c r="D89" s="7" t="e">
        <f>IF(OR(#REF!="N",#REF!="I"),"N",#REF!)</f>
        <v>#REF!</v>
      </c>
      <c r="E89" s="9" t="s">
        <v>22</v>
      </c>
      <c r="F89" s="7" t="e">
        <f>#REF!</f>
        <v>#REF!</v>
      </c>
      <c r="G89" s="7" t="e">
        <f>#REF!</f>
        <v>#REF!</v>
      </c>
    </row>
    <row r="90" spans="1:7" x14ac:dyDescent="0.2">
      <c r="A90" s="7" t="e">
        <f>#REF!</f>
        <v>#REF!</v>
      </c>
      <c r="B90" s="2" t="e">
        <f>#REF!</f>
        <v>#REF!</v>
      </c>
      <c r="C90" s="9" t="e">
        <f>LEFT(#REF!,FIND("(Q",#REF!)-2)</f>
        <v>#REF!</v>
      </c>
      <c r="D90" s="7" t="e">
        <f>IF(OR(#REF!="N",#REF!="I"),"N",#REF!)</f>
        <v>#REF!</v>
      </c>
      <c r="E90" s="9" t="s">
        <v>22</v>
      </c>
      <c r="F90" s="7" t="e">
        <f>#REF!</f>
        <v>#REF!</v>
      </c>
      <c r="G90" s="7" t="e">
        <f>#REF!</f>
        <v>#REF!</v>
      </c>
    </row>
    <row r="91" spans="1:7" x14ac:dyDescent="0.2">
      <c r="A91" s="7" t="e">
        <f>#REF!</f>
        <v>#REF!</v>
      </c>
      <c r="B91" s="2" t="e">
        <f>#REF!</f>
        <v>#REF!</v>
      </c>
      <c r="C91" s="9" t="e">
        <f>LEFT(#REF!,FIND("(Q",#REF!)-2)</f>
        <v>#REF!</v>
      </c>
      <c r="D91" s="7" t="e">
        <f>IF(OR(#REF!="N",#REF!="I"),"N",#REF!)</f>
        <v>#REF!</v>
      </c>
      <c r="E91" s="9" t="s">
        <v>22</v>
      </c>
      <c r="F91" s="7" t="e">
        <f>#REF!</f>
        <v>#REF!</v>
      </c>
      <c r="G91" s="7" t="e">
        <f>#REF!</f>
        <v>#REF!</v>
      </c>
    </row>
    <row r="92" spans="1:7" x14ac:dyDescent="0.2">
      <c r="A92" s="7" t="e">
        <f>#REF!</f>
        <v>#REF!</v>
      </c>
      <c r="B92" s="2" t="e">
        <f>#REF!</f>
        <v>#REF!</v>
      </c>
      <c r="C92" s="9" t="e">
        <f>LEFT(#REF!,FIND("(Q",#REF!)-2)</f>
        <v>#REF!</v>
      </c>
      <c r="D92" s="7" t="e">
        <f>IF(OR(#REF!="N",#REF!="I"),"N",#REF!)</f>
        <v>#REF!</v>
      </c>
      <c r="E92" s="9" t="s">
        <v>22</v>
      </c>
      <c r="F92" s="7" t="e">
        <f>#REF!</f>
        <v>#REF!</v>
      </c>
      <c r="G92" s="7" t="e">
        <f>#REF!</f>
        <v>#REF!</v>
      </c>
    </row>
    <row r="93" spans="1:7" x14ac:dyDescent="0.2">
      <c r="A93" s="7" t="e">
        <f>#REF!</f>
        <v>#REF!</v>
      </c>
      <c r="B93" s="2" t="e">
        <f>#REF!</f>
        <v>#REF!</v>
      </c>
      <c r="C93" s="9" t="e">
        <f>LEFT(#REF!,FIND("(Q",#REF!)-2)</f>
        <v>#REF!</v>
      </c>
      <c r="D93" s="7" t="e">
        <f>IF(OR(#REF!="N",#REF!="I"),"N",#REF!)</f>
        <v>#REF!</v>
      </c>
      <c r="E93" s="9" t="s">
        <v>22</v>
      </c>
      <c r="F93" s="7" t="e">
        <f>#REF!</f>
        <v>#REF!</v>
      </c>
      <c r="G93" s="7" t="e">
        <f>#REF!</f>
        <v>#REF!</v>
      </c>
    </row>
    <row r="94" spans="1:7" x14ac:dyDescent="0.2">
      <c r="A94" s="7" t="e">
        <f>#REF!</f>
        <v>#REF!</v>
      </c>
      <c r="B94" s="2" t="e">
        <f>#REF!</f>
        <v>#REF!</v>
      </c>
      <c r="C94" s="9" t="e">
        <f>LEFT(#REF!,FIND("(Q",#REF!)-2)</f>
        <v>#REF!</v>
      </c>
      <c r="D94" s="7" t="e">
        <f>IF(OR(#REF!="N",#REF!="I"),"N",#REF!)</f>
        <v>#REF!</v>
      </c>
      <c r="E94" s="9" t="s">
        <v>22</v>
      </c>
      <c r="F94" s="7" t="e">
        <f>#REF!</f>
        <v>#REF!</v>
      </c>
      <c r="G94" s="7" t="e">
        <f>#REF!</f>
        <v>#REF!</v>
      </c>
    </row>
    <row r="95" spans="1:7" s="7" customFormat="1" x14ac:dyDescent="0.2">
      <c r="A95" s="7" t="e">
        <f>#REF!</f>
        <v>#REF!</v>
      </c>
      <c r="B95" s="7" t="e">
        <f>#REF!</f>
        <v>#REF!</v>
      </c>
      <c r="C95" s="9" t="e">
        <f>LEFT(#REF!,FIND("(Q",#REF!)-2)</f>
        <v>#REF!</v>
      </c>
      <c r="D95" s="7" t="e">
        <f>IF(OR(#REF!="N",#REF!="I"),"N",#REF!)</f>
        <v>#REF!</v>
      </c>
      <c r="E95" s="9" t="s">
        <v>22</v>
      </c>
      <c r="F95" s="7" t="e">
        <f>#REF!</f>
        <v>#REF!</v>
      </c>
      <c r="G95" s="7" t="e">
        <f>#REF!</f>
        <v>#REF!</v>
      </c>
    </row>
    <row r="96" spans="1:7" x14ac:dyDescent="0.2">
      <c r="A96" s="7" t="e">
        <f>#REF!</f>
        <v>#REF!</v>
      </c>
      <c r="B96" s="2" t="e">
        <f>#REF!</f>
        <v>#REF!</v>
      </c>
      <c r="C96" s="9" t="e">
        <f>LEFT(#REF!,FIND("(Q",#REF!)-2)</f>
        <v>#REF!</v>
      </c>
      <c r="D96" s="7" t="e">
        <f>IF(OR(#REF!="N",#REF!="I"),"N",#REF!)</f>
        <v>#REF!</v>
      </c>
      <c r="E96" s="9" t="s">
        <v>22</v>
      </c>
      <c r="F96" s="7" t="e">
        <f>#REF!</f>
        <v>#REF!</v>
      </c>
      <c r="G96" s="7" t="e">
        <f>#REF!</f>
        <v>#REF!</v>
      </c>
    </row>
    <row r="97" spans="1:7" s="7" customFormat="1" x14ac:dyDescent="0.2">
      <c r="A97" s="7" t="e">
        <f>#REF!</f>
        <v>#REF!</v>
      </c>
      <c r="B97" s="7" t="e">
        <f>#REF!</f>
        <v>#REF!</v>
      </c>
      <c r="C97" s="9" t="e">
        <f>LEFT(#REF!,FIND("(Q",#REF!)-2)</f>
        <v>#REF!</v>
      </c>
      <c r="D97" s="7" t="e">
        <f>IF(OR(#REF!="N",#REF!="I"),"N",#REF!)</f>
        <v>#REF!</v>
      </c>
      <c r="E97" s="9" t="s">
        <v>22</v>
      </c>
      <c r="F97" s="7" t="e">
        <f>#REF!</f>
        <v>#REF!</v>
      </c>
      <c r="G97" s="7" t="e">
        <f>#REF!</f>
        <v>#REF!</v>
      </c>
    </row>
    <row r="98" spans="1:7" s="7" customFormat="1" x14ac:dyDescent="0.2">
      <c r="A98" s="7" t="e">
        <f>#REF!</f>
        <v>#REF!</v>
      </c>
      <c r="B98" s="7" t="e">
        <f>#REF!</f>
        <v>#REF!</v>
      </c>
      <c r="C98" s="9" t="e">
        <f>LEFT(#REF!,FIND("(Q",#REF!)-2)</f>
        <v>#REF!</v>
      </c>
      <c r="D98" s="7" t="e">
        <f>IF(OR(#REF!="N",#REF!="I"),"N",#REF!)</f>
        <v>#REF!</v>
      </c>
      <c r="E98" s="9" t="s">
        <v>22</v>
      </c>
      <c r="F98" s="7" t="e">
        <f>#REF!</f>
        <v>#REF!</v>
      </c>
      <c r="G98" s="7" t="e">
        <f>#REF!</f>
        <v>#REF!</v>
      </c>
    </row>
    <row r="99" spans="1:7" x14ac:dyDescent="0.2">
      <c r="A99" s="7" t="e">
        <f>#REF!</f>
        <v>#REF!</v>
      </c>
      <c r="B99" s="2" t="e">
        <f>#REF!</f>
        <v>#REF!</v>
      </c>
      <c r="C99" s="9" t="e">
        <f>LEFT(#REF!,FIND("(Q",#REF!)-2)</f>
        <v>#REF!</v>
      </c>
      <c r="D99" s="7" t="e">
        <f>IF(OR(#REF!="N",#REF!="I"),"N",#REF!)</f>
        <v>#REF!</v>
      </c>
      <c r="E99" s="9" t="s">
        <v>22</v>
      </c>
      <c r="F99" s="7" t="e">
        <f>#REF!</f>
        <v>#REF!</v>
      </c>
      <c r="G99" s="7" t="e">
        <f>#REF!</f>
        <v>#REF!</v>
      </c>
    </row>
    <row r="100" spans="1:7" s="7" customFormat="1" x14ac:dyDescent="0.2">
      <c r="A100" s="7" t="e">
        <f>#REF!</f>
        <v>#REF!</v>
      </c>
      <c r="B100" s="7" t="e">
        <f>#REF!</f>
        <v>#REF!</v>
      </c>
      <c r="C100" s="9" t="e">
        <f>LEFT(#REF!,FIND("(Q",#REF!)-2)</f>
        <v>#REF!</v>
      </c>
      <c r="D100" s="7" t="e">
        <f>IF(OR(#REF!="N",#REF!="I"),"N",#REF!)</f>
        <v>#REF!</v>
      </c>
      <c r="E100" s="9" t="s">
        <v>22</v>
      </c>
      <c r="F100" s="7" t="e">
        <f>#REF!</f>
        <v>#REF!</v>
      </c>
      <c r="G100" s="7" t="e">
        <f>#REF!</f>
        <v>#REF!</v>
      </c>
    </row>
    <row r="101" spans="1:7" s="7" customFormat="1" x14ac:dyDescent="0.2">
      <c r="A101" s="7" t="e">
        <f>#REF!</f>
        <v>#REF!</v>
      </c>
      <c r="B101" s="7" t="e">
        <f>#REF!</f>
        <v>#REF!</v>
      </c>
      <c r="C101" s="9" t="e">
        <f>LEFT(#REF!,FIND("(Q",#REF!)-2)</f>
        <v>#REF!</v>
      </c>
      <c r="D101" s="7" t="e">
        <f>IF(OR(#REF!="N",#REF!="I"),"N",#REF!)</f>
        <v>#REF!</v>
      </c>
      <c r="E101" s="9" t="s">
        <v>22</v>
      </c>
      <c r="F101" s="7" t="e">
        <f>#REF!</f>
        <v>#REF!</v>
      </c>
      <c r="G101" s="7" t="e">
        <f>#REF!</f>
        <v>#REF!</v>
      </c>
    </row>
    <row r="102" spans="1:7" x14ac:dyDescent="0.2">
      <c r="A102" s="7" t="e">
        <f>#REF!</f>
        <v>#REF!</v>
      </c>
      <c r="B102" s="2" t="e">
        <f>#REF!</f>
        <v>#REF!</v>
      </c>
      <c r="C102" s="9" t="e">
        <f>LEFT(#REF!,FIND("(Q",#REF!)-2)</f>
        <v>#REF!</v>
      </c>
      <c r="D102" s="7" t="e">
        <f>IF(OR(#REF!="N",#REF!="I"),"N",#REF!)</f>
        <v>#REF!</v>
      </c>
      <c r="E102" s="9" t="s">
        <v>22</v>
      </c>
      <c r="F102" s="7" t="e">
        <f>#REF!</f>
        <v>#REF!</v>
      </c>
      <c r="G102" s="7" t="e">
        <f>#REF!</f>
        <v>#REF!</v>
      </c>
    </row>
    <row r="103" spans="1:7" x14ac:dyDescent="0.2">
      <c r="A103" s="7" t="e">
        <f>#REF!</f>
        <v>#REF!</v>
      </c>
      <c r="B103" s="2" t="e">
        <f>#REF!</f>
        <v>#REF!</v>
      </c>
      <c r="C103" s="9" t="e">
        <f>LEFT(#REF!,FIND("(Q",#REF!)-2)</f>
        <v>#REF!</v>
      </c>
      <c r="D103" s="7" t="e">
        <f>IF(OR(#REF!="N",#REF!="I"),"N",#REF!)</f>
        <v>#REF!</v>
      </c>
      <c r="E103" s="9" t="s">
        <v>22</v>
      </c>
      <c r="F103" s="7" t="e">
        <f>#REF!</f>
        <v>#REF!</v>
      </c>
      <c r="G103" s="7" t="e">
        <f>#REF!</f>
        <v>#REF!</v>
      </c>
    </row>
    <row r="104" spans="1:7" x14ac:dyDescent="0.2">
      <c r="A104" s="7" t="e">
        <f>#REF!</f>
        <v>#REF!</v>
      </c>
      <c r="B104" s="2" t="e">
        <f>#REF!</f>
        <v>#REF!</v>
      </c>
      <c r="C104" s="9" t="e">
        <f>LEFT(#REF!,FIND("(Q",#REF!)-2)</f>
        <v>#REF!</v>
      </c>
      <c r="D104" s="7" t="e">
        <f>IF(OR(#REF!="N",#REF!="I"),"N",#REF!)</f>
        <v>#REF!</v>
      </c>
      <c r="E104" s="9" t="s">
        <v>22</v>
      </c>
      <c r="F104" s="7" t="e">
        <f>#REF!</f>
        <v>#REF!</v>
      </c>
      <c r="G104" s="7" t="e">
        <f>#REF!</f>
        <v>#REF!</v>
      </c>
    </row>
    <row r="105" spans="1:7" s="7" customFormat="1" x14ac:dyDescent="0.2">
      <c r="A105" s="7" t="e">
        <f>#REF!</f>
        <v>#REF!</v>
      </c>
      <c r="B105" s="7" t="e">
        <f>#REF!</f>
        <v>#REF!</v>
      </c>
      <c r="C105" s="9" t="e">
        <f>LEFT(#REF!,FIND("(Q",#REF!)-2)</f>
        <v>#REF!</v>
      </c>
      <c r="D105" s="7" t="e">
        <f>IF(OR(#REF!="N",#REF!="I"),"N",#REF!)</f>
        <v>#REF!</v>
      </c>
      <c r="E105" s="9" t="s">
        <v>22</v>
      </c>
      <c r="F105" s="7" t="e">
        <f>#REF!</f>
        <v>#REF!</v>
      </c>
      <c r="G105" s="7" t="e">
        <f>#REF!</f>
        <v>#REF!</v>
      </c>
    </row>
    <row r="106" spans="1:7" x14ac:dyDescent="0.2">
      <c r="A106" s="7" t="e">
        <f>#REF!</f>
        <v>#REF!</v>
      </c>
      <c r="B106" s="2" t="e">
        <f>#REF!</f>
        <v>#REF!</v>
      </c>
      <c r="C106" s="9" t="e">
        <f>LEFT(#REF!,FIND("(Q",#REF!)-2)</f>
        <v>#REF!</v>
      </c>
      <c r="D106" s="7" t="e">
        <f>IF(OR(#REF!="N",#REF!="I"),"N",#REF!)</f>
        <v>#REF!</v>
      </c>
      <c r="E106" s="9" t="s">
        <v>22</v>
      </c>
      <c r="F106" s="7" t="e">
        <f>#REF!</f>
        <v>#REF!</v>
      </c>
      <c r="G106" s="7" t="e">
        <f>#REF!</f>
        <v>#REF!</v>
      </c>
    </row>
    <row r="107" spans="1:7" s="7" customFormat="1" x14ac:dyDescent="0.2">
      <c r="A107" s="7" t="e">
        <f>#REF!</f>
        <v>#REF!</v>
      </c>
      <c r="B107" s="7" t="e">
        <f>#REF!</f>
        <v>#REF!</v>
      </c>
      <c r="C107" s="9" t="e">
        <f>LEFT(#REF!,FIND("(Q",#REF!)-2)</f>
        <v>#REF!</v>
      </c>
      <c r="D107" s="7" t="e">
        <f>IF(OR(#REF!="N",#REF!="I"),"N",#REF!)</f>
        <v>#REF!</v>
      </c>
      <c r="E107" s="9" t="s">
        <v>22</v>
      </c>
      <c r="F107" s="7" t="e">
        <f>#REF!</f>
        <v>#REF!</v>
      </c>
      <c r="G107" s="7" t="e">
        <f>#REF!</f>
        <v>#REF!</v>
      </c>
    </row>
    <row r="108" spans="1:7" s="7" customFormat="1" x14ac:dyDescent="0.2">
      <c r="A108" s="7" t="e">
        <f>#REF!</f>
        <v>#REF!</v>
      </c>
      <c r="B108" s="7" t="e">
        <f>#REF!</f>
        <v>#REF!</v>
      </c>
      <c r="C108" s="9" t="e">
        <f>LEFT(#REF!,FIND("(Q",#REF!)-2)&amp;" - "&amp;#REF!</f>
        <v>#REF!</v>
      </c>
      <c r="D108" s="7" t="e">
        <f>IF(OR(#REF!="N",#REF!="I"),"N",#REF!)</f>
        <v>#REF!</v>
      </c>
      <c r="E108" s="9" t="s">
        <v>22</v>
      </c>
      <c r="F108" s="7" t="e">
        <f>#REF!</f>
        <v>#REF!</v>
      </c>
      <c r="G108" s="7" t="e">
        <f>#REF!</f>
        <v>#REF!</v>
      </c>
    </row>
    <row r="109" spans="1:7" x14ac:dyDescent="0.2">
      <c r="A109" s="7" t="e">
        <f>#REF!</f>
        <v>#REF!</v>
      </c>
      <c r="B109" s="2" t="e">
        <f>#REF!</f>
        <v>#REF!</v>
      </c>
      <c r="C109" s="9" t="e">
        <f>LEFT(#REF!,FIND("(Q",#REF!)-2)&amp;" - "&amp;#REF!</f>
        <v>#REF!</v>
      </c>
      <c r="D109" s="7" t="e">
        <f>IF(OR(#REF!="N",#REF!="I"),"N",#REF!)</f>
        <v>#REF!</v>
      </c>
      <c r="E109" s="9" t="s">
        <v>22</v>
      </c>
      <c r="F109" s="7" t="e">
        <f>#REF!</f>
        <v>#REF!</v>
      </c>
      <c r="G109" s="7" t="e">
        <f>#REF!</f>
        <v>#REF!</v>
      </c>
    </row>
    <row r="110" spans="1:7" s="7" customFormat="1" x14ac:dyDescent="0.2">
      <c r="A110" s="7" t="e">
        <f>#REF!</f>
        <v>#REF!</v>
      </c>
      <c r="B110" s="7" t="e">
        <f>#REF!</f>
        <v>#REF!</v>
      </c>
      <c r="C110" s="9" t="e">
        <f>LEFT(#REF!,FIND("(Q",#REF!)-2)&amp;" - "&amp;#REF!</f>
        <v>#REF!</v>
      </c>
      <c r="D110" s="7" t="e">
        <f>IF(OR(#REF!="N",#REF!="I"),"N",#REF!)</f>
        <v>#REF!</v>
      </c>
      <c r="E110" s="9" t="s">
        <v>22</v>
      </c>
      <c r="F110" s="7" t="e">
        <f>#REF!</f>
        <v>#REF!</v>
      </c>
      <c r="G110" s="7" t="e">
        <f>#REF!</f>
        <v>#REF!</v>
      </c>
    </row>
    <row r="111" spans="1:7" x14ac:dyDescent="0.2">
      <c r="A111" s="7" t="e">
        <f>#REF!</f>
        <v>#REF!</v>
      </c>
      <c r="B111" s="2" t="e">
        <f>#REF!</f>
        <v>#REF!</v>
      </c>
      <c r="C111" s="9" t="e">
        <f>LEFT(#REF!,FIND("(Q",#REF!)-2)&amp;" - "&amp;#REF!</f>
        <v>#REF!</v>
      </c>
      <c r="D111" s="7" t="e">
        <f>IF(OR(#REF!="N",#REF!="I"),"N",#REF!)</f>
        <v>#REF!</v>
      </c>
      <c r="E111" s="9" t="s">
        <v>22</v>
      </c>
      <c r="F111" s="7" t="e">
        <f>#REF!</f>
        <v>#REF!</v>
      </c>
      <c r="G111" s="7" t="e">
        <f>#REF!</f>
        <v>#REF!</v>
      </c>
    </row>
    <row r="112" spans="1:7" x14ac:dyDescent="0.2">
      <c r="A112" s="7" t="e">
        <f>#REF!</f>
        <v>#REF!</v>
      </c>
      <c r="B112" s="2" t="e">
        <f>#REF!</f>
        <v>#REF!</v>
      </c>
      <c r="C112" s="9" t="e">
        <f>LEFT(#REF!,FIND("(Q",#REF!)-2)&amp;" - "&amp;#REF!</f>
        <v>#REF!</v>
      </c>
      <c r="D112" s="7" t="e">
        <f>IF(OR(#REF!="N",#REF!="I"),"N",#REF!)</f>
        <v>#REF!</v>
      </c>
      <c r="E112" s="9" t="s">
        <v>22</v>
      </c>
      <c r="F112" s="7" t="e">
        <f>#REF!</f>
        <v>#REF!</v>
      </c>
      <c r="G112" s="7" t="e">
        <f>#REF!</f>
        <v>#REF!</v>
      </c>
    </row>
    <row r="113" spans="1:7" x14ac:dyDescent="0.2">
      <c r="A113" s="7" t="e">
        <f>#REF!</f>
        <v>#REF!</v>
      </c>
      <c r="B113" s="2" t="e">
        <f>#REF!</f>
        <v>#REF!</v>
      </c>
      <c r="C113" s="9" t="e">
        <f>LEFT(#REF!,FIND("(Q",#REF!)-2)&amp;" - "&amp;#REF!</f>
        <v>#REF!</v>
      </c>
      <c r="D113" s="7" t="e">
        <f>IF(OR(#REF!="N",#REF!="I"),"N",#REF!)</f>
        <v>#REF!</v>
      </c>
      <c r="E113" s="9" t="s">
        <v>22</v>
      </c>
      <c r="F113" s="7" t="e">
        <f>#REF!</f>
        <v>#REF!</v>
      </c>
      <c r="G113" s="7" t="e">
        <f>#REF!</f>
        <v>#REF!</v>
      </c>
    </row>
    <row r="114" spans="1:7" x14ac:dyDescent="0.2">
      <c r="A114" s="7" t="e">
        <f>#REF!</f>
        <v>#REF!</v>
      </c>
      <c r="B114" s="2" t="e">
        <f>#REF!</f>
        <v>#REF!</v>
      </c>
      <c r="C114" s="9" t="e">
        <f>LEFT(#REF!,FIND("(Q",#REF!)-2)</f>
        <v>#REF!</v>
      </c>
      <c r="D114" s="7" t="e">
        <f>IF(OR(#REF!="N",#REF!="I"),"N",#REF!)</f>
        <v>#REF!</v>
      </c>
      <c r="E114" s="9" t="s">
        <v>22</v>
      </c>
      <c r="F114" s="7" t="e">
        <f>#REF!</f>
        <v>#REF!</v>
      </c>
      <c r="G114" s="7" t="e">
        <f>#REF!</f>
        <v>#REF!</v>
      </c>
    </row>
    <row r="115" spans="1:7" x14ac:dyDescent="0.2">
      <c r="A115" s="7" t="e">
        <f>#REF!</f>
        <v>#REF!</v>
      </c>
      <c r="B115" s="2" t="e">
        <f>#REF!</f>
        <v>#REF!</v>
      </c>
      <c r="C115" s="9" t="e">
        <f>LEFT(#REF!,FIND("(Q",#REF!)-2)</f>
        <v>#REF!</v>
      </c>
      <c r="D115" s="7" t="e">
        <f>IF(OR(#REF!="N",#REF!="I"),"N",#REF!)</f>
        <v>#REF!</v>
      </c>
      <c r="E115" s="9" t="s">
        <v>22</v>
      </c>
      <c r="F115" s="7" t="e">
        <f>#REF!</f>
        <v>#REF!</v>
      </c>
      <c r="G115" s="7" t="e">
        <f>#REF!</f>
        <v>#REF!</v>
      </c>
    </row>
    <row r="116" spans="1:7" x14ac:dyDescent="0.2">
      <c r="A116" s="7" t="e">
        <f>#REF!</f>
        <v>#REF!</v>
      </c>
      <c r="B116" s="2" t="e">
        <f>#REF!</f>
        <v>#REF!</v>
      </c>
      <c r="C116" s="9" t="e">
        <f>LEFT(#REF!,FIND("(Q",#REF!)-2)</f>
        <v>#REF!</v>
      </c>
      <c r="D116" s="7" t="e">
        <f>IF(OR(#REF!="N",#REF!="I"),"N",#REF!)</f>
        <v>#REF!</v>
      </c>
      <c r="E116" s="9" t="s">
        <v>22</v>
      </c>
      <c r="F116" s="7" t="e">
        <f>#REF!</f>
        <v>#REF!</v>
      </c>
      <c r="G116" s="7" t="e">
        <f>#REF!</f>
        <v>#REF!</v>
      </c>
    </row>
    <row r="117" spans="1:7" s="7" customFormat="1" x14ac:dyDescent="0.2">
      <c r="A117" s="7" t="e">
        <f>#REF!</f>
        <v>#REF!</v>
      </c>
      <c r="B117" s="7" t="e">
        <f>#REF!</f>
        <v>#REF!</v>
      </c>
      <c r="C117" s="9" t="e">
        <f>LEFT(#REF!,FIND("(Q",#REF!)-2)</f>
        <v>#REF!</v>
      </c>
      <c r="D117" s="7" t="e">
        <f>IF(OR(#REF!="N",#REF!="I"),"N",#REF!)</f>
        <v>#REF!</v>
      </c>
      <c r="E117" s="9" t="s">
        <v>22</v>
      </c>
      <c r="F117" s="7" t="e">
        <f>#REF!</f>
        <v>#REF!</v>
      </c>
      <c r="G117" s="7" t="e">
        <f>#REF!</f>
        <v>#REF!</v>
      </c>
    </row>
    <row r="118" spans="1:7" s="7" customFormat="1" x14ac:dyDescent="0.2">
      <c r="A118" s="7" t="e">
        <f>#REF!</f>
        <v>#REF!</v>
      </c>
      <c r="B118" s="7" t="e">
        <f>#REF!</f>
        <v>#REF!</v>
      </c>
      <c r="C118" s="9" t="e">
        <f>LEFT(#REF!,FIND("(Q",#REF!)-2)</f>
        <v>#REF!</v>
      </c>
      <c r="D118" s="7" t="e">
        <f>IF(OR(#REF!="N",#REF!="I"),"N",#REF!)</f>
        <v>#REF!</v>
      </c>
      <c r="E118" s="9" t="s">
        <v>22</v>
      </c>
      <c r="F118" s="7" t="e">
        <f>#REF!</f>
        <v>#REF!</v>
      </c>
      <c r="G118" s="7" t="e">
        <f>#REF!</f>
        <v>#REF!</v>
      </c>
    </row>
    <row r="119" spans="1:7" s="7" customFormat="1" x14ac:dyDescent="0.2">
      <c r="A119" s="7" t="e">
        <f>#REF!</f>
        <v>#REF!</v>
      </c>
      <c r="B119" s="7" t="e">
        <f>#REF!</f>
        <v>#REF!</v>
      </c>
      <c r="C119" s="9" t="e">
        <f>LEFT(#REF!,FIND("(Q",#REF!)-2)</f>
        <v>#REF!</v>
      </c>
      <c r="D119" s="7" t="e">
        <f>IF(OR(#REF!="N",#REF!="I"),"N",#REF!)</f>
        <v>#REF!</v>
      </c>
      <c r="E119" s="9" t="s">
        <v>22</v>
      </c>
      <c r="F119" s="7" t="e">
        <f>#REF!</f>
        <v>#REF!</v>
      </c>
      <c r="G119" s="7" t="e">
        <f>#REF!</f>
        <v>#REF!</v>
      </c>
    </row>
    <row r="120" spans="1:7" s="7" customFormat="1" x14ac:dyDescent="0.2">
      <c r="A120" s="7" t="e">
        <f>#REF!</f>
        <v>#REF!</v>
      </c>
      <c r="B120" s="7" t="e">
        <f>#REF!</f>
        <v>#REF!</v>
      </c>
      <c r="C120" s="9" t="e">
        <f>LEFT(#REF!,FIND("(Q",#REF!)-2)</f>
        <v>#REF!</v>
      </c>
      <c r="D120" s="7" t="e">
        <f>IF(OR(#REF!="N",#REF!="I"),"N",#REF!)</f>
        <v>#REF!</v>
      </c>
      <c r="E120" s="9" t="s">
        <v>22</v>
      </c>
      <c r="F120" s="7" t="e">
        <f>#REF!</f>
        <v>#REF!</v>
      </c>
      <c r="G120" s="7" t="e">
        <f>#REF!</f>
        <v>#REF!</v>
      </c>
    </row>
    <row r="121" spans="1:7" x14ac:dyDescent="0.2">
      <c r="A121" s="7" t="e">
        <f>#REF!</f>
        <v>#REF!</v>
      </c>
      <c r="B121" s="7" t="e">
        <f>#REF!</f>
        <v>#REF!</v>
      </c>
      <c r="C121" s="9" t="e">
        <f>LEFT(#REF!,FIND("(Q",#REF!)-2)</f>
        <v>#REF!</v>
      </c>
      <c r="D121" s="7" t="e">
        <f>IF(OR(#REF!="N",#REF!="I"),"N",#REF!)</f>
        <v>#REF!</v>
      </c>
      <c r="E121" s="9" t="s">
        <v>22</v>
      </c>
      <c r="F121" s="7" t="e">
        <f>#REF!</f>
        <v>#REF!</v>
      </c>
      <c r="G121" s="7" t="e">
        <f>#REF!</f>
        <v>#REF!</v>
      </c>
    </row>
    <row r="122" spans="1:7" x14ac:dyDescent="0.2">
      <c r="A122" s="7" t="e">
        <f>#REF!</f>
        <v>#REF!</v>
      </c>
      <c r="B122" s="2" t="e">
        <f>#REF!</f>
        <v>#REF!</v>
      </c>
      <c r="C122" s="9" t="e">
        <f>LEFT(#REF!,FIND("(Q",#REF!)-2)&amp;" - "&amp;#REF!</f>
        <v>#REF!</v>
      </c>
      <c r="D122" s="7" t="e">
        <f>IF(OR(#REF!="N",#REF!="I"),"N",#REF!)</f>
        <v>#REF!</v>
      </c>
      <c r="E122" s="9" t="s">
        <v>22</v>
      </c>
      <c r="F122" s="7" t="e">
        <f>#REF!</f>
        <v>#REF!</v>
      </c>
      <c r="G122" s="7" t="e">
        <f>#REF!</f>
        <v>#REF!</v>
      </c>
    </row>
    <row r="123" spans="1:7" x14ac:dyDescent="0.2">
      <c r="A123" s="7" t="e">
        <f>#REF!</f>
        <v>#REF!</v>
      </c>
      <c r="B123" s="2" t="e">
        <f>#REF!</f>
        <v>#REF!</v>
      </c>
      <c r="C123" s="9" t="e">
        <f>LEFT(#REF!,FIND("(Q",#REF!)-2)&amp;" - "&amp;#REF!</f>
        <v>#REF!</v>
      </c>
      <c r="D123" s="7" t="e">
        <f>IF(OR(#REF!="N",#REF!="I"),"N",#REF!)</f>
        <v>#REF!</v>
      </c>
      <c r="E123" s="9" t="s">
        <v>197</v>
      </c>
      <c r="F123" s="7" t="e">
        <f>#REF!</f>
        <v>#REF!</v>
      </c>
      <c r="G123" s="7" t="e">
        <f>#REF!</f>
        <v>#REF!</v>
      </c>
    </row>
    <row r="124" spans="1:7" x14ac:dyDescent="0.2">
      <c r="A124" s="7" t="e">
        <f>#REF!</f>
        <v>#REF!</v>
      </c>
      <c r="B124" s="2" t="e">
        <f>#REF!</f>
        <v>#REF!</v>
      </c>
      <c r="C124" s="9" t="e">
        <f>LEFT(#REF!,FIND("(Q",#REF!)-2)&amp;" - "&amp;#REF!</f>
        <v>#REF!</v>
      </c>
      <c r="D124" s="7" t="e">
        <f>IF(OR(#REF!="N",#REF!="I"),"N",#REF!)</f>
        <v>#REF!</v>
      </c>
      <c r="E124" s="9" t="s">
        <v>198</v>
      </c>
      <c r="F124" s="7" t="e">
        <f>#REF!</f>
        <v>#REF!</v>
      </c>
      <c r="G124" s="7" t="e">
        <f>#REF!</f>
        <v>#REF!</v>
      </c>
    </row>
    <row r="125" spans="1:7" x14ac:dyDescent="0.2">
      <c r="A125" s="7" t="e">
        <f>#REF!</f>
        <v>#REF!</v>
      </c>
      <c r="B125" s="2" t="e">
        <f>#REF!</f>
        <v>#REF!</v>
      </c>
      <c r="C125" s="9" t="e">
        <f>LEFT(#REF!,FIND("(Q",#REF!)-2)&amp;" - "&amp;#REF!</f>
        <v>#REF!</v>
      </c>
      <c r="D125" s="7" t="e">
        <f>IF(OR(#REF!="N",#REF!="I"),"N",#REF!)</f>
        <v>#REF!</v>
      </c>
      <c r="E125" s="9" t="s">
        <v>22</v>
      </c>
      <c r="F125" s="7" t="e">
        <f>#REF!</f>
        <v>#REF!</v>
      </c>
      <c r="G125" s="7" t="e">
        <f>#REF!</f>
        <v>#REF!</v>
      </c>
    </row>
    <row r="126" spans="1:7" x14ac:dyDescent="0.2">
      <c r="A126" s="7" t="e">
        <f>#REF!</f>
        <v>#REF!</v>
      </c>
      <c r="B126" s="2" t="e">
        <f>#REF!</f>
        <v>#REF!</v>
      </c>
      <c r="C126" s="9" t="e">
        <f>LEFT(#REF!,FIND("(Q",#REF!)-2)&amp;" - "&amp;#REF!</f>
        <v>#REF!</v>
      </c>
      <c r="D126" s="7" t="e">
        <f>IF(OR(#REF!="N",#REF!="I"),"N",#REF!)</f>
        <v>#REF!</v>
      </c>
      <c r="E126" s="9" t="s">
        <v>22</v>
      </c>
      <c r="F126" s="7" t="e">
        <f>#REF!</f>
        <v>#REF!</v>
      </c>
      <c r="G126" s="7" t="e">
        <f>#REF!</f>
        <v>#REF!</v>
      </c>
    </row>
    <row r="127" spans="1:7" x14ac:dyDescent="0.2">
      <c r="A127" s="7" t="e">
        <f>#REF!</f>
        <v>#REF!</v>
      </c>
      <c r="B127" s="2" t="e">
        <f>#REF!</f>
        <v>#REF!</v>
      </c>
      <c r="C127" s="9" t="e">
        <f>LEFT(#REF!,FIND("(Q",#REF!)-2)&amp;" - "&amp;#REF!</f>
        <v>#REF!</v>
      </c>
      <c r="D127" s="7" t="e">
        <f>IF(OR(#REF!="N",#REF!="I"),"N",#REF!)</f>
        <v>#REF!</v>
      </c>
      <c r="E127" s="9" t="s">
        <v>199</v>
      </c>
      <c r="F127" s="7" t="e">
        <f>#REF!</f>
        <v>#REF!</v>
      </c>
      <c r="G127" s="7" t="e">
        <f>#REF!</f>
        <v>#REF!</v>
      </c>
    </row>
    <row r="128" spans="1:7" x14ac:dyDescent="0.2">
      <c r="A128" s="7" t="e">
        <f>#REF!</f>
        <v>#REF!</v>
      </c>
      <c r="B128" s="2" t="e">
        <f>#REF!</f>
        <v>#REF!</v>
      </c>
      <c r="C128" s="9" t="e">
        <f>LEFT(#REF!,FIND("(Q",#REF!)-2)&amp;" - "&amp;#REF!</f>
        <v>#REF!</v>
      </c>
      <c r="D128" s="7" t="e">
        <f>IF(OR(#REF!="N",#REF!="I"),"N",#REF!)</f>
        <v>#REF!</v>
      </c>
      <c r="E128" s="9" t="s">
        <v>200</v>
      </c>
      <c r="F128" s="7" t="e">
        <f>#REF!</f>
        <v>#REF!</v>
      </c>
      <c r="G128" s="7" t="e">
        <f>#REF!</f>
        <v>#REF!</v>
      </c>
    </row>
    <row r="129" spans="1:7" x14ac:dyDescent="0.2">
      <c r="A129" s="7" t="e">
        <f>#REF!</f>
        <v>#REF!</v>
      </c>
      <c r="B129" s="2" t="e">
        <f>#REF!</f>
        <v>#REF!</v>
      </c>
      <c r="C129" s="9" t="e">
        <f>LEFT(#REF!,FIND("(Q",#REF!)-2)&amp;" - "&amp;#REF!</f>
        <v>#REF!</v>
      </c>
      <c r="D129" s="7" t="e">
        <f>IF(OR(#REF!="N",#REF!="I"),"N",#REF!)</f>
        <v>#REF!</v>
      </c>
      <c r="E129" s="9" t="s">
        <v>201</v>
      </c>
      <c r="F129" s="7" t="e">
        <f>#REF!</f>
        <v>#REF!</v>
      </c>
      <c r="G129" s="7" t="e">
        <f>#REF!</f>
        <v>#REF!</v>
      </c>
    </row>
    <row r="130" spans="1:7" x14ac:dyDescent="0.2">
      <c r="A130" s="7" t="e">
        <f>#REF!</f>
        <v>#REF!</v>
      </c>
      <c r="B130" s="2" t="e">
        <f>#REF!</f>
        <v>#REF!</v>
      </c>
      <c r="C130" s="9" t="e">
        <f>LEFT(#REF!,FIND("(Q",#REF!)-2)&amp;" - "&amp;#REF!</f>
        <v>#REF!</v>
      </c>
      <c r="D130" s="7" t="e">
        <f>IF(OR(#REF!="N",#REF!="I"),"N",#REF!)</f>
        <v>#REF!</v>
      </c>
      <c r="E130" s="9" t="s">
        <v>202</v>
      </c>
      <c r="F130" s="7" t="e">
        <f>#REF!</f>
        <v>#REF!</v>
      </c>
      <c r="G130" s="7" t="e">
        <f>#REF!</f>
        <v>#REF!</v>
      </c>
    </row>
    <row r="131" spans="1:7" x14ac:dyDescent="0.2">
      <c r="A131" s="7" t="e">
        <f>#REF!</f>
        <v>#REF!</v>
      </c>
      <c r="B131" s="2" t="e">
        <f>#REF!</f>
        <v>#REF!</v>
      </c>
      <c r="C131" s="9" t="e">
        <f>LEFT(#REF!,FIND("(Q",#REF!)-2)&amp;" - "&amp;#REF!</f>
        <v>#REF!</v>
      </c>
      <c r="D131" s="7" t="e">
        <f>IF(OR(#REF!="N",#REF!="I"),"N",#REF!)</f>
        <v>#REF!</v>
      </c>
      <c r="E131" s="9" t="s">
        <v>203</v>
      </c>
      <c r="F131" s="7" t="e">
        <f>#REF!</f>
        <v>#REF!</v>
      </c>
      <c r="G131" s="7" t="e">
        <f>#REF!</f>
        <v>#REF!</v>
      </c>
    </row>
    <row r="132" spans="1:7" x14ac:dyDescent="0.2">
      <c r="A132" s="7" t="e">
        <f>#REF!</f>
        <v>#REF!</v>
      </c>
      <c r="B132" s="2" t="e">
        <f>#REF!</f>
        <v>#REF!</v>
      </c>
      <c r="C132" s="9" t="e">
        <f>LEFT(#REF!,FIND("(Q",#REF!)-2)&amp;" - "&amp;#REF!</f>
        <v>#REF!</v>
      </c>
      <c r="D132" s="7" t="e">
        <f>IF(OR(#REF!="N",#REF!="I"),"N",#REF!)</f>
        <v>#REF!</v>
      </c>
      <c r="E132" s="9" t="s">
        <v>204</v>
      </c>
      <c r="F132" s="7" t="e">
        <f>#REF!</f>
        <v>#REF!</v>
      </c>
      <c r="G132" s="7" t="e">
        <f>#REF!</f>
        <v>#REF!</v>
      </c>
    </row>
    <row r="133" spans="1:7" x14ac:dyDescent="0.2">
      <c r="A133" s="7" t="e">
        <f>#REF!</f>
        <v>#REF!</v>
      </c>
      <c r="B133" s="2" t="e">
        <f>#REF!</f>
        <v>#REF!</v>
      </c>
      <c r="C133" s="9" t="e">
        <f>LEFT(#REF!,FIND("(Q",#REF!)-2)&amp;" - "&amp;#REF!</f>
        <v>#REF!</v>
      </c>
      <c r="D133" s="7" t="e">
        <f>IF(OR(#REF!="N",#REF!="I"),"N",#REF!)</f>
        <v>#REF!</v>
      </c>
      <c r="E133" s="9" t="s">
        <v>205</v>
      </c>
      <c r="F133" s="7" t="e">
        <f>#REF!</f>
        <v>#REF!</v>
      </c>
      <c r="G133" s="7" t="e">
        <f>#REF!</f>
        <v>#REF!</v>
      </c>
    </row>
    <row r="134" spans="1:7" x14ac:dyDescent="0.2">
      <c r="A134" s="7" t="e">
        <f>#REF!</f>
        <v>#REF!</v>
      </c>
      <c r="B134" s="2" t="e">
        <f>#REF!</f>
        <v>#REF!</v>
      </c>
      <c r="C134" s="9" t="e">
        <f>LEFT(#REF!,FIND("(Q",#REF!)-2)&amp;" - "&amp;#REF!</f>
        <v>#REF!</v>
      </c>
      <c r="D134" s="7" t="e">
        <f>IF(OR(#REF!="N",#REF!="I"),"N",#REF!)</f>
        <v>#REF!</v>
      </c>
      <c r="E134" s="9" t="s">
        <v>206</v>
      </c>
      <c r="F134" s="7" t="e">
        <f>#REF!</f>
        <v>#REF!</v>
      </c>
      <c r="G134" s="7" t="e">
        <f>#REF!</f>
        <v>#REF!</v>
      </c>
    </row>
    <row r="135" spans="1:7" x14ac:dyDescent="0.2">
      <c r="A135" s="7" t="e">
        <f>#REF!</f>
        <v>#REF!</v>
      </c>
      <c r="B135" s="2" t="e">
        <f>#REF!</f>
        <v>#REF!</v>
      </c>
      <c r="C135" s="9" t="e">
        <f>LEFT(#REF!,FIND("(Q",#REF!)-2)&amp;" - "&amp;#REF!</f>
        <v>#REF!</v>
      </c>
      <c r="D135" s="7" t="e">
        <f>IF(OR(#REF!="N",#REF!="I"),"N",#REF!)</f>
        <v>#REF!</v>
      </c>
      <c r="E135" s="9" t="s">
        <v>22</v>
      </c>
      <c r="F135" s="7" t="e">
        <f>#REF!</f>
        <v>#REF!</v>
      </c>
      <c r="G135" s="7" t="e">
        <f>#REF!</f>
        <v>#REF!</v>
      </c>
    </row>
    <row r="136" spans="1:7" s="7" customFormat="1" x14ac:dyDescent="0.2">
      <c r="A136" s="7" t="e">
        <f>#REF!</f>
        <v>#REF!</v>
      </c>
      <c r="B136" s="7" t="e">
        <f>#REF!</f>
        <v>#REF!</v>
      </c>
      <c r="C136" s="9" t="e">
        <f>LEFT(#REF!,FIND("(Q",#REF!)-2)</f>
        <v>#REF!</v>
      </c>
      <c r="D136" s="7" t="e">
        <f>IF(OR(#REF!="N",#REF!="I"),"N",#REF!)</f>
        <v>#REF!</v>
      </c>
      <c r="E136" s="9" t="s">
        <v>22</v>
      </c>
      <c r="F136" s="7" t="e">
        <f>#REF!</f>
        <v>#REF!</v>
      </c>
      <c r="G136" s="7" t="e">
        <f>#REF!</f>
        <v>#REF!</v>
      </c>
    </row>
    <row r="137" spans="1:7" x14ac:dyDescent="0.2">
      <c r="A137" s="7" t="e">
        <f>#REF!</f>
        <v>#REF!</v>
      </c>
      <c r="B137" s="2" t="e">
        <f>#REF!</f>
        <v>#REF!</v>
      </c>
      <c r="C137" s="9" t="e">
        <f>LEFT(#REF!,FIND("(Q",#REF!)-2)</f>
        <v>#REF!</v>
      </c>
      <c r="D137" s="7" t="e">
        <f>IF(OR(#REF!="N",#REF!="I"),"N",#REF!)</f>
        <v>#REF!</v>
      </c>
      <c r="E137" s="9" t="s">
        <v>22</v>
      </c>
      <c r="F137" s="7" t="e">
        <f>#REF!</f>
        <v>#REF!</v>
      </c>
      <c r="G137" s="7" t="e">
        <f>#REF!</f>
        <v>#REF!</v>
      </c>
    </row>
    <row r="138" spans="1:7" s="7" customFormat="1" x14ac:dyDescent="0.2">
      <c r="A138" s="7" t="e">
        <f>#REF!</f>
        <v>#REF!</v>
      </c>
      <c r="B138" s="7" t="e">
        <f>#REF!</f>
        <v>#REF!</v>
      </c>
      <c r="C138" s="9" t="e">
        <f>LEFT(#REF!,FIND("(Q",#REF!)-2)</f>
        <v>#REF!</v>
      </c>
      <c r="D138" s="7" t="e">
        <f>IF(OR(#REF!="N",#REF!="I"),"N",#REF!)</f>
        <v>#REF!</v>
      </c>
      <c r="E138" s="9" t="s">
        <v>22</v>
      </c>
      <c r="F138" s="7" t="e">
        <f>#REF!</f>
        <v>#REF!</v>
      </c>
      <c r="G138" s="7" t="e">
        <f>#REF!</f>
        <v>#REF!</v>
      </c>
    </row>
    <row r="139" spans="1:7" s="7" customFormat="1" x14ac:dyDescent="0.2">
      <c r="A139" s="7" t="e">
        <f>#REF!</f>
        <v>#REF!</v>
      </c>
      <c r="B139" s="7" t="e">
        <f>#REF!</f>
        <v>#REF!</v>
      </c>
      <c r="C139" s="9" t="e">
        <f>LEFT(#REF!,FIND("(Q",#REF!)-2)</f>
        <v>#REF!</v>
      </c>
      <c r="D139" s="7" t="e">
        <f>IF(OR(#REF!="N",#REF!="I"),"N",#REF!)</f>
        <v>#REF!</v>
      </c>
      <c r="E139" s="9" t="s">
        <v>207</v>
      </c>
      <c r="F139" s="7" t="e">
        <f>#REF!</f>
        <v>#REF!</v>
      </c>
      <c r="G139" s="7" t="e">
        <f>#REF!</f>
        <v>#REF!</v>
      </c>
    </row>
    <row r="140" spans="1:7" x14ac:dyDescent="0.2">
      <c r="A140" s="7" t="e">
        <f>#REF!</f>
        <v>#REF!</v>
      </c>
      <c r="B140" s="2" t="e">
        <f>#REF!</f>
        <v>#REF!</v>
      </c>
      <c r="C140" s="9" t="e">
        <f>LEFT(#REF!,FIND("(Q",#REF!)-2)</f>
        <v>#REF!</v>
      </c>
      <c r="D140" s="7" t="e">
        <f>IF(OR(#REF!="N",#REF!="I"),"N",#REF!)</f>
        <v>#REF!</v>
      </c>
      <c r="E140" s="9" t="s">
        <v>22</v>
      </c>
      <c r="F140" s="7" t="e">
        <f>#REF!</f>
        <v>#REF!</v>
      </c>
      <c r="G140" s="7" t="e">
        <f>#REF!</f>
        <v>#REF!</v>
      </c>
    </row>
    <row r="141" spans="1:7" s="7" customFormat="1" x14ac:dyDescent="0.2">
      <c r="A141" s="7" t="e">
        <f>#REF!</f>
        <v>#REF!</v>
      </c>
      <c r="B141" s="7" t="e">
        <f>#REF!</f>
        <v>#REF!</v>
      </c>
      <c r="C141" s="9" t="e">
        <f>LEFT(#REF!,FIND("(Q",#REF!)-2)</f>
        <v>#REF!</v>
      </c>
      <c r="D141" s="7" t="e">
        <f>IF(OR(#REF!="N",#REF!="I"),"N",#REF!)</f>
        <v>#REF!</v>
      </c>
      <c r="E141" s="9" t="s">
        <v>22</v>
      </c>
      <c r="F141" s="7" t="e">
        <f>#REF!</f>
        <v>#REF!</v>
      </c>
      <c r="G141" s="7" t="e">
        <f>#REF!</f>
        <v>#REF!</v>
      </c>
    </row>
    <row r="142" spans="1:7" s="7" customFormat="1" x14ac:dyDescent="0.2">
      <c r="A142" s="7" t="e">
        <f>#REF!</f>
        <v>#REF!</v>
      </c>
      <c r="B142" s="7" t="e">
        <f>#REF!</f>
        <v>#REF!</v>
      </c>
      <c r="C142" s="9" t="e">
        <f>LEFT(#REF!,FIND("(Q",#REF!)-2)</f>
        <v>#REF!</v>
      </c>
      <c r="D142" s="7" t="e">
        <f>IF(OR(#REF!="N",#REF!="I"),"N",#REF!)</f>
        <v>#REF!</v>
      </c>
      <c r="E142" s="9" t="s">
        <v>22</v>
      </c>
      <c r="F142" s="7" t="e">
        <f>#REF!</f>
        <v>#REF!</v>
      </c>
      <c r="G142" s="7" t="e">
        <f>#REF!</f>
        <v>#REF!</v>
      </c>
    </row>
    <row r="143" spans="1:7" x14ac:dyDescent="0.2">
      <c r="A143" s="7" t="e">
        <f>#REF!</f>
        <v>#REF!</v>
      </c>
      <c r="B143" s="2" t="e">
        <f>#REF!</f>
        <v>#REF!</v>
      </c>
      <c r="C143" s="9" t="e">
        <f>LEFT(#REF!,FIND("(Q",#REF!)-2)</f>
        <v>#REF!</v>
      </c>
      <c r="D143" s="7" t="e">
        <f>IF(OR(#REF!="N",#REF!="I"),"N",#REF!)</f>
        <v>#REF!</v>
      </c>
      <c r="E143" s="9" t="s">
        <v>22</v>
      </c>
      <c r="F143" s="7" t="e">
        <f>#REF!</f>
        <v>#REF!</v>
      </c>
      <c r="G143" s="7" t="e">
        <f>#REF!</f>
        <v>#REF!</v>
      </c>
    </row>
    <row r="144" spans="1:7" s="7" customFormat="1" x14ac:dyDescent="0.2">
      <c r="A144" s="7" t="e">
        <f>#REF!</f>
        <v>#REF!</v>
      </c>
      <c r="B144" s="7" t="e">
        <f>#REF!</f>
        <v>#REF!</v>
      </c>
      <c r="C144" s="9" t="e">
        <f>LEFT(#REF!,FIND("(Q",#REF!)-2)</f>
        <v>#REF!</v>
      </c>
      <c r="D144" s="7" t="e">
        <f>IF(OR(#REF!="N",#REF!="I"),"N",#REF!)</f>
        <v>#REF!</v>
      </c>
      <c r="E144" s="9" t="s">
        <v>22</v>
      </c>
      <c r="F144" s="7" t="e">
        <f>#REF!</f>
        <v>#REF!</v>
      </c>
      <c r="G144" s="7" t="e">
        <f>#REF!</f>
        <v>#REF!</v>
      </c>
    </row>
    <row r="145" spans="1:7" s="7" customFormat="1" x14ac:dyDescent="0.2">
      <c r="A145" s="7" t="e">
        <f>#REF!</f>
        <v>#REF!</v>
      </c>
      <c r="B145" s="7" t="e">
        <f>#REF!</f>
        <v>#REF!</v>
      </c>
      <c r="C145" s="9" t="e">
        <f>LEFT(#REF!,FIND("(Q",#REF!)-2)</f>
        <v>#REF!</v>
      </c>
      <c r="D145" s="7" t="e">
        <f>IF(OR(#REF!="N",#REF!="I"),"N",#REF!)</f>
        <v>#REF!</v>
      </c>
      <c r="E145" s="9" t="s">
        <v>22</v>
      </c>
      <c r="F145" s="7" t="e">
        <f>#REF!</f>
        <v>#REF!</v>
      </c>
      <c r="G145" s="7" t="e">
        <f>#REF!</f>
        <v>#REF!</v>
      </c>
    </row>
    <row r="146" spans="1:7" x14ac:dyDescent="0.2">
      <c r="A146" s="7" t="e">
        <f>#REF!</f>
        <v>#REF!</v>
      </c>
      <c r="B146" s="2" t="e">
        <f>#REF!</f>
        <v>#REF!</v>
      </c>
      <c r="C146" s="9" t="e">
        <f>LEFT(#REF!,FIND("(Q",#REF!)-2)</f>
        <v>#REF!</v>
      </c>
      <c r="D146" s="7" t="e">
        <f>IF(OR(#REF!="N",#REF!="I"),"N",#REF!)</f>
        <v>#REF!</v>
      </c>
      <c r="E146" s="9" t="s">
        <v>208</v>
      </c>
      <c r="F146" s="7" t="e">
        <f>#REF!</f>
        <v>#REF!</v>
      </c>
      <c r="G146" s="7" t="e">
        <f>#REF!</f>
        <v>#REF!</v>
      </c>
    </row>
    <row r="147" spans="1:7" x14ac:dyDescent="0.2">
      <c r="A147" s="7" t="e">
        <f>#REF!</f>
        <v>#REF!</v>
      </c>
      <c r="B147" s="2" t="e">
        <f>#REF!</f>
        <v>#REF!</v>
      </c>
      <c r="C147" s="9" t="e">
        <f>LEFT(#REF!,FIND("(Q",#REF!)-2)</f>
        <v>#REF!</v>
      </c>
      <c r="D147" s="7" t="e">
        <f>IF(OR(#REF!="N",#REF!="I"),"N",#REF!)</f>
        <v>#REF!</v>
      </c>
      <c r="E147" s="9" t="s">
        <v>209</v>
      </c>
      <c r="F147" s="7" t="e">
        <f>#REF!</f>
        <v>#REF!</v>
      </c>
      <c r="G147" s="7" t="e">
        <f>#REF!</f>
        <v>#REF!</v>
      </c>
    </row>
    <row r="148" spans="1:7" x14ac:dyDescent="0.2">
      <c r="A148" s="7" t="e">
        <f>#REF!</f>
        <v>#REF!</v>
      </c>
      <c r="B148" s="2" t="e">
        <f>#REF!</f>
        <v>#REF!</v>
      </c>
      <c r="C148" s="9" t="e">
        <f>LEFT(#REF!,FIND("(Q",#REF!)-2)</f>
        <v>#REF!</v>
      </c>
      <c r="D148" s="7" t="e">
        <f>IF(OR(#REF!="N",#REF!="I"),"N",#REF!)</f>
        <v>#REF!</v>
      </c>
      <c r="E148" s="9" t="s">
        <v>210</v>
      </c>
      <c r="F148" s="7" t="e">
        <f>#REF!</f>
        <v>#REF!</v>
      </c>
      <c r="G148" s="7" t="e">
        <f>#REF!</f>
        <v>#REF!</v>
      </c>
    </row>
    <row r="149" spans="1:7" x14ac:dyDescent="0.2">
      <c r="A149" s="7" t="e">
        <f>#REF!</f>
        <v>#REF!</v>
      </c>
      <c r="B149" s="2" t="e">
        <f>#REF!</f>
        <v>#REF!</v>
      </c>
      <c r="C149" s="9" t="e">
        <f>LEFT(#REF!,FIND("(Q",#REF!)-2)</f>
        <v>#REF!</v>
      </c>
      <c r="D149" s="7" t="e">
        <f>IF(OR(#REF!="N",#REF!="I"),"N",#REF!)</f>
        <v>#REF!</v>
      </c>
      <c r="E149" s="9" t="s">
        <v>211</v>
      </c>
      <c r="F149" s="7" t="e">
        <f>#REF!</f>
        <v>#REF!</v>
      </c>
      <c r="G149" s="7" t="e">
        <f>#REF!</f>
        <v>#REF!</v>
      </c>
    </row>
    <row r="150" spans="1:7" x14ac:dyDescent="0.2">
      <c r="A150" s="7" t="e">
        <f>#REF!</f>
        <v>#REF!</v>
      </c>
      <c r="B150" s="2" t="e">
        <f>#REF!</f>
        <v>#REF!</v>
      </c>
      <c r="C150" s="9" t="e">
        <f>LEFT(#REF!,FIND("(Q",#REF!)-2)</f>
        <v>#REF!</v>
      </c>
      <c r="D150" s="7" t="e">
        <f>IF(OR(#REF!="N",#REF!="I"),"N",#REF!)</f>
        <v>#REF!</v>
      </c>
      <c r="E150" s="9" t="s">
        <v>212</v>
      </c>
      <c r="F150" s="7" t="e">
        <f>#REF!</f>
        <v>#REF!</v>
      </c>
      <c r="G150" s="7" t="e">
        <f>#REF!</f>
        <v>#REF!</v>
      </c>
    </row>
    <row r="151" spans="1:7" x14ac:dyDescent="0.2">
      <c r="A151" s="7" t="e">
        <f>#REF!</f>
        <v>#REF!</v>
      </c>
      <c r="B151" s="2" t="e">
        <f>#REF!</f>
        <v>#REF!</v>
      </c>
      <c r="C151" s="9" t="e">
        <f>LEFT(#REF!,FIND("(Q",#REF!)-2)</f>
        <v>#REF!</v>
      </c>
      <c r="D151" s="7" t="e">
        <f>IF(OR(#REF!="N",#REF!="I"),"N",#REF!)</f>
        <v>#REF!</v>
      </c>
      <c r="E151" s="9" t="s">
        <v>213</v>
      </c>
      <c r="F151" s="7" t="e">
        <f>#REF!</f>
        <v>#REF!</v>
      </c>
      <c r="G151" s="7" t="e">
        <f>#REF!</f>
        <v>#REF!</v>
      </c>
    </row>
    <row r="152" spans="1:7" x14ac:dyDescent="0.2">
      <c r="A152" s="7" t="e">
        <f>#REF!</f>
        <v>#REF!</v>
      </c>
      <c r="B152" s="2" t="e">
        <f>#REF!</f>
        <v>#REF!</v>
      </c>
      <c r="C152" s="9" t="e">
        <f>LEFT(#REF!,FIND("(Q",#REF!)-2)</f>
        <v>#REF!</v>
      </c>
      <c r="D152" s="7" t="e">
        <f>IF(OR(#REF!="N",#REF!="I"),"N",#REF!)</f>
        <v>#REF!</v>
      </c>
      <c r="E152" s="9" t="s">
        <v>214</v>
      </c>
      <c r="F152" s="7" t="e">
        <f>#REF!</f>
        <v>#REF!</v>
      </c>
      <c r="G152" s="7" t="e">
        <f>#REF!</f>
        <v>#REF!</v>
      </c>
    </row>
    <row r="153" spans="1:7" x14ac:dyDescent="0.2">
      <c r="A153" s="7" t="e">
        <f>#REF!</f>
        <v>#REF!</v>
      </c>
      <c r="B153" s="2" t="e">
        <f>#REF!</f>
        <v>#REF!</v>
      </c>
      <c r="C153" s="9" t="e">
        <f>LEFT(#REF!,FIND("(Q",#REF!)-2)</f>
        <v>#REF!</v>
      </c>
      <c r="D153" s="7" t="e">
        <f>IF(OR(#REF!="N",#REF!="I"),"N",#REF!)</f>
        <v>#REF!</v>
      </c>
      <c r="E153" s="9" t="s">
        <v>22</v>
      </c>
      <c r="F153" s="7" t="e">
        <f>#REF!</f>
        <v>#REF!</v>
      </c>
      <c r="G153" s="7" t="e">
        <f>#REF!</f>
        <v>#REF!</v>
      </c>
    </row>
    <row r="154" spans="1:7" s="7" customFormat="1" x14ac:dyDescent="0.2">
      <c r="A154" s="7" t="e">
        <f>#REF!</f>
        <v>#REF!</v>
      </c>
      <c r="B154" s="7" t="e">
        <f>#REF!</f>
        <v>#REF!</v>
      </c>
      <c r="C154" s="9" t="e">
        <f>LEFT(#REF!,FIND("(Q",#REF!)-2)</f>
        <v>#REF!</v>
      </c>
      <c r="D154" s="7" t="e">
        <f>IF(OR(#REF!="N",#REF!="I"),"N",#REF!)</f>
        <v>#REF!</v>
      </c>
      <c r="E154" s="9" t="s">
        <v>215</v>
      </c>
      <c r="F154" s="7" t="e">
        <f>#REF!</f>
        <v>#REF!</v>
      </c>
      <c r="G154" s="7" t="e">
        <f>#REF!</f>
        <v>#REF!</v>
      </c>
    </row>
    <row r="155" spans="1:7" x14ac:dyDescent="0.2">
      <c r="A155" s="7" t="e">
        <f>#REF!</f>
        <v>#REF!</v>
      </c>
      <c r="B155" s="2" t="e">
        <f>#REF!</f>
        <v>#REF!</v>
      </c>
      <c r="C155" s="9" t="e">
        <f>LEFT(#REF!,FIND("(Q",#REF!)-2)</f>
        <v>#REF!</v>
      </c>
      <c r="D155" s="7" t="e">
        <f>IF(OR(#REF!="N",#REF!="I"),"N",#REF!)</f>
        <v>#REF!</v>
      </c>
      <c r="E155" s="9" t="s">
        <v>22</v>
      </c>
      <c r="F155" s="7" t="e">
        <f>#REF!</f>
        <v>#REF!</v>
      </c>
      <c r="G155" s="7" t="e">
        <f>#REF!</f>
        <v>#REF!</v>
      </c>
    </row>
    <row r="156" spans="1:7" s="7" customFormat="1" x14ac:dyDescent="0.2">
      <c r="A156" s="7" t="e">
        <f>#REF!</f>
        <v>#REF!</v>
      </c>
      <c r="B156" s="7" t="e">
        <f>#REF!</f>
        <v>#REF!</v>
      </c>
      <c r="C156" s="9" t="e">
        <f>LEFT(#REF!,FIND("(Q",#REF!)-2)</f>
        <v>#REF!</v>
      </c>
      <c r="D156" s="7" t="e">
        <f>IF(OR(#REF!="N",#REF!="I"),"N",#REF!)</f>
        <v>#REF!</v>
      </c>
      <c r="E156" s="9" t="s">
        <v>216</v>
      </c>
      <c r="F156" s="7" t="e">
        <f>#REF!</f>
        <v>#REF!</v>
      </c>
      <c r="G156" s="7" t="e">
        <f>#REF!</f>
        <v>#REF!</v>
      </c>
    </row>
    <row r="157" spans="1:7" s="7" customFormat="1" x14ac:dyDescent="0.2">
      <c r="A157" s="7" t="e">
        <f>#REF!</f>
        <v>#REF!</v>
      </c>
      <c r="B157" s="7" t="e">
        <f>#REF!</f>
        <v>#REF!</v>
      </c>
      <c r="C157" s="9" t="e">
        <f>LEFT(#REF!,FIND("(Q",#REF!)-2)</f>
        <v>#REF!</v>
      </c>
      <c r="D157" s="7" t="e">
        <f>IF(OR(#REF!="N",#REF!="I"),"N",#REF!)</f>
        <v>#REF!</v>
      </c>
      <c r="E157" s="9" t="s">
        <v>22</v>
      </c>
      <c r="F157" s="7" t="e">
        <f>#REF!</f>
        <v>#REF!</v>
      </c>
      <c r="G157" s="7" t="e">
        <f>#REF!</f>
        <v>#REF!</v>
      </c>
    </row>
    <row r="158" spans="1:7" x14ac:dyDescent="0.2">
      <c r="A158" s="7" t="e">
        <f>#REF!</f>
        <v>#REF!</v>
      </c>
      <c r="B158" s="2" t="e">
        <f>#REF!</f>
        <v>#REF!</v>
      </c>
      <c r="C158" s="9" t="e">
        <f>LEFT(#REF!,FIND("(Q",#REF!)-2)</f>
        <v>#REF!</v>
      </c>
      <c r="D158" s="7" t="e">
        <f>IF(OR(#REF!="N",#REF!="I"),"N",#REF!)</f>
        <v>#REF!</v>
      </c>
      <c r="E158" s="9" t="s">
        <v>22</v>
      </c>
      <c r="F158" s="7" t="e">
        <f>#REF!</f>
        <v>#REF!</v>
      </c>
      <c r="G158" s="7" t="e">
        <f>#REF!</f>
        <v>#REF!</v>
      </c>
    </row>
    <row r="159" spans="1:7" s="7" customFormat="1" x14ac:dyDescent="0.2">
      <c r="A159" s="7" t="e">
        <f>#REF!</f>
        <v>#REF!</v>
      </c>
      <c r="B159" s="7" t="e">
        <f>#REF!</f>
        <v>#REF!</v>
      </c>
      <c r="C159" s="9" t="e">
        <f>LEFT(#REF!,FIND("(Q",#REF!)-2)</f>
        <v>#REF!</v>
      </c>
      <c r="D159" s="7" t="e">
        <f>IF(OR(#REF!="N",#REF!="I"),"N",#REF!)</f>
        <v>#REF!</v>
      </c>
      <c r="E159" s="9" t="s">
        <v>22</v>
      </c>
      <c r="F159" s="7" t="e">
        <f>#REF!</f>
        <v>#REF!</v>
      </c>
      <c r="G159" s="7" t="e">
        <f>#REF!</f>
        <v>#REF!</v>
      </c>
    </row>
    <row r="160" spans="1:7" s="7" customFormat="1" x14ac:dyDescent="0.2">
      <c r="A160" s="7" t="e">
        <f>#REF!</f>
        <v>#REF!</v>
      </c>
      <c r="B160" s="7" t="e">
        <f>#REF!</f>
        <v>#REF!</v>
      </c>
      <c r="C160" s="9" t="e">
        <f>LEFT(#REF!,FIND("(Q",#REF!)-2)</f>
        <v>#REF!</v>
      </c>
      <c r="D160" s="7" t="e">
        <f>IF(OR(#REF!="N",#REF!="I"),"N",#REF!)</f>
        <v>#REF!</v>
      </c>
      <c r="E160" s="9" t="s">
        <v>22</v>
      </c>
      <c r="F160" s="7" t="e">
        <f>#REF!</f>
        <v>#REF!</v>
      </c>
      <c r="G160" s="7" t="e">
        <f>#REF!</f>
        <v>#REF!</v>
      </c>
    </row>
    <row r="161" spans="1:7" x14ac:dyDescent="0.2">
      <c r="A161" s="7" t="e">
        <f>#REF!</f>
        <v>#REF!</v>
      </c>
      <c r="B161" s="2" t="e">
        <f>#REF!</f>
        <v>#REF!</v>
      </c>
      <c r="C161" s="9" t="e">
        <f>LEFT(#REF!,FIND("(Q",#REF!)-2)</f>
        <v>#REF!</v>
      </c>
      <c r="D161" s="7" t="e">
        <f>IF(OR(#REF!="N",#REF!="I"),"N",#REF!)</f>
        <v>#REF!</v>
      </c>
      <c r="E161" s="9" t="s">
        <v>22</v>
      </c>
      <c r="F161" s="7" t="e">
        <f>#REF!</f>
        <v>#REF!</v>
      </c>
      <c r="G161" s="7" t="e">
        <f>#REF!</f>
        <v>#REF!</v>
      </c>
    </row>
    <row r="162" spans="1:7" x14ac:dyDescent="0.2">
      <c r="A162" s="7" t="e">
        <f>#REF!</f>
        <v>#REF!</v>
      </c>
      <c r="B162" s="2" t="e">
        <f>#REF!</f>
        <v>#REF!</v>
      </c>
      <c r="C162" s="9" t="e">
        <f>LEFT(#REF!,FIND("(Q",#REF!)-2)</f>
        <v>#REF!</v>
      </c>
      <c r="D162" s="7" t="e">
        <f>IF(OR(#REF!="N",#REF!="I"),"N",#REF!)</f>
        <v>#REF!</v>
      </c>
      <c r="E162" s="9" t="s">
        <v>22</v>
      </c>
      <c r="F162" s="7" t="e">
        <f>#REF!</f>
        <v>#REF!</v>
      </c>
      <c r="G162" s="7" t="e">
        <f>#REF!</f>
        <v>#REF!</v>
      </c>
    </row>
    <row r="163" spans="1:7" x14ac:dyDescent="0.2">
      <c r="A163" s="7" t="e">
        <f>#REF!</f>
        <v>#REF!</v>
      </c>
      <c r="B163" s="2" t="e">
        <f>#REF!</f>
        <v>#REF!</v>
      </c>
      <c r="C163" s="9" t="e">
        <f>LEFT(#REF!,FIND("(Q",#REF!)-2)</f>
        <v>#REF!</v>
      </c>
      <c r="D163" s="7" t="e">
        <f>IF(OR(#REF!="N",#REF!="I"),"N",#REF!)</f>
        <v>#REF!</v>
      </c>
      <c r="E163" s="9" t="s">
        <v>22</v>
      </c>
      <c r="F163" s="7" t="e">
        <f>#REF!</f>
        <v>#REF!</v>
      </c>
      <c r="G163" s="7" t="e">
        <f>#REF!</f>
        <v>#REF!</v>
      </c>
    </row>
    <row r="164" spans="1:7" s="7" customFormat="1" x14ac:dyDescent="0.2">
      <c r="A164" s="7" t="e">
        <f>#REF!</f>
        <v>#REF!</v>
      </c>
      <c r="B164" s="7" t="e">
        <f>#REF!</f>
        <v>#REF!</v>
      </c>
      <c r="C164" s="9" t="e">
        <f>LEFT(#REF!,FIND("(Q",#REF!)-2)</f>
        <v>#REF!</v>
      </c>
      <c r="D164" s="7" t="e">
        <f>IF(OR(#REF!="N",#REF!="I"),"N",#REF!)</f>
        <v>#REF!</v>
      </c>
      <c r="E164" s="9" t="s">
        <v>217</v>
      </c>
      <c r="F164" s="7" t="e">
        <f>#REF!</f>
        <v>#REF!</v>
      </c>
      <c r="G164" s="7" t="e">
        <f>#REF!</f>
        <v>#REF!</v>
      </c>
    </row>
    <row r="165" spans="1:7" s="7" customFormat="1" x14ac:dyDescent="0.2">
      <c r="A165" s="7" t="e">
        <f>#REF!</f>
        <v>#REF!</v>
      </c>
      <c r="B165" s="7" t="e">
        <f>#REF!</f>
        <v>#REF!</v>
      </c>
      <c r="C165" s="9" t="e">
        <f>LEFT(#REF!,FIND("(Q",#REF!)-2)&amp;" - "&amp;#REF!</f>
        <v>#REF!</v>
      </c>
      <c r="D165" s="7" t="e">
        <f>IF(OR(#REF!="N",#REF!="I"),"N",#REF!)</f>
        <v>#REF!</v>
      </c>
      <c r="E165" s="9" t="s">
        <v>189</v>
      </c>
      <c r="F165" s="7" t="e">
        <f>#REF!</f>
        <v>#REF!</v>
      </c>
      <c r="G165" s="7" t="e">
        <f>#REF!</f>
        <v>#REF!</v>
      </c>
    </row>
    <row r="166" spans="1:7" s="7" customFormat="1" x14ac:dyDescent="0.2">
      <c r="A166" s="7" t="e">
        <f>#REF!</f>
        <v>#REF!</v>
      </c>
      <c r="B166" s="7" t="e">
        <f>#REF!</f>
        <v>#REF!</v>
      </c>
      <c r="C166" s="9" t="e">
        <f>LEFT(#REF!,FIND("(Q",#REF!)-2)&amp;" - "&amp;#REF!</f>
        <v>#REF!</v>
      </c>
      <c r="D166" s="7" t="e">
        <f>IF(OR(#REF!="N",#REF!="I"),"N",#REF!)</f>
        <v>#REF!</v>
      </c>
      <c r="E166" s="9" t="s">
        <v>190</v>
      </c>
      <c r="F166" s="7" t="e">
        <f>#REF!</f>
        <v>#REF!</v>
      </c>
      <c r="G166" s="7" t="e">
        <f>#REF!</f>
        <v>#REF!</v>
      </c>
    </row>
    <row r="167" spans="1:7" s="7" customFormat="1" x14ac:dyDescent="0.2">
      <c r="A167" s="7" t="e">
        <f>#REF!</f>
        <v>#REF!</v>
      </c>
      <c r="B167" s="7" t="e">
        <f>#REF!</f>
        <v>#REF!</v>
      </c>
      <c r="C167" s="9" t="e">
        <f>LEFT(#REF!,FIND("(Q",#REF!)-2)&amp;" - "&amp;#REF!</f>
        <v>#REF!</v>
      </c>
      <c r="D167" s="7" t="e">
        <f>IF(OR(#REF!="N",#REF!="I"),"N",#REF!)</f>
        <v>#REF!</v>
      </c>
      <c r="E167" s="9" t="s">
        <v>191</v>
      </c>
      <c r="F167" s="7" t="e">
        <f>#REF!</f>
        <v>#REF!</v>
      </c>
      <c r="G167" s="7" t="e">
        <f>#REF!</f>
        <v>#REF!</v>
      </c>
    </row>
    <row r="168" spans="1:7" x14ac:dyDescent="0.2">
      <c r="A168" s="7" t="e">
        <f>#REF!</f>
        <v>#REF!</v>
      </c>
      <c r="B168" s="2" t="e">
        <f>#REF!</f>
        <v>#REF!</v>
      </c>
      <c r="C168" s="9" t="e">
        <f>LEFT(#REF!,FIND("(Q",#REF!)-2)&amp;" - "&amp;#REF!</f>
        <v>#REF!</v>
      </c>
      <c r="D168" s="7" t="e">
        <f>IF(OR(#REF!="N",#REF!="I"),"N",#REF!)</f>
        <v>#REF!</v>
      </c>
      <c r="E168" s="9" t="s">
        <v>192</v>
      </c>
      <c r="F168" s="7" t="e">
        <f>#REF!</f>
        <v>#REF!</v>
      </c>
      <c r="G168" s="7" t="e">
        <f>#REF!</f>
        <v>#REF!</v>
      </c>
    </row>
    <row r="169" spans="1:7" s="7" customFormat="1" x14ac:dyDescent="0.2">
      <c r="A169" s="7" t="e">
        <f>#REF!</f>
        <v>#REF!</v>
      </c>
      <c r="B169" s="7" t="e">
        <f>#REF!</f>
        <v>#REF!</v>
      </c>
      <c r="C169" s="9" t="e">
        <f>LEFT(#REF!,FIND("(Q",#REF!)-2)&amp;" - "&amp;#REF!</f>
        <v>#REF!</v>
      </c>
      <c r="D169" s="7" t="e">
        <f>IF(OR(#REF!="N",#REF!="I"),"N",#REF!)</f>
        <v>#REF!</v>
      </c>
      <c r="E169" s="9" t="s">
        <v>193</v>
      </c>
      <c r="F169" s="7" t="e">
        <f>#REF!</f>
        <v>#REF!</v>
      </c>
      <c r="G169" s="7" t="e">
        <f>#REF!</f>
        <v>#REF!</v>
      </c>
    </row>
    <row r="170" spans="1:7" x14ac:dyDescent="0.2">
      <c r="A170" s="7" t="e">
        <f>#REF!</f>
        <v>#REF!</v>
      </c>
      <c r="B170" s="2" t="e">
        <f>#REF!</f>
        <v>#REF!</v>
      </c>
      <c r="C170" s="9" t="e">
        <f>LEFT(#REF!,FIND("(Q",#REF!)-2)&amp;" - "&amp;#REF!</f>
        <v>#REF!</v>
      </c>
      <c r="D170" s="7" t="e">
        <f>IF(OR(#REF!="N",#REF!="I"),"N",#REF!)</f>
        <v>#REF!</v>
      </c>
      <c r="E170" s="9" t="s">
        <v>194</v>
      </c>
      <c r="F170" s="7" t="e">
        <f>#REF!</f>
        <v>#REF!</v>
      </c>
      <c r="G170" s="7" t="e">
        <f>#REF!</f>
        <v>#REF!</v>
      </c>
    </row>
    <row r="171" spans="1:7" x14ac:dyDescent="0.2">
      <c r="A171" s="7" t="e">
        <f>#REF!</f>
        <v>#REF!</v>
      </c>
      <c r="B171" s="2" t="e">
        <f>#REF!</f>
        <v>#REF!</v>
      </c>
      <c r="C171" s="9" t="e">
        <f>LEFT(#REF!,FIND("(Q",#REF!)-2)</f>
        <v>#REF!</v>
      </c>
      <c r="D171" s="7" t="e">
        <f>IF(OR(#REF!="N",#REF!="I"),"N",#REF!)</f>
        <v>#REF!</v>
      </c>
      <c r="E171" s="9" t="s">
        <v>22</v>
      </c>
      <c r="F171" s="7" t="e">
        <f>#REF!</f>
        <v>#REF!</v>
      </c>
      <c r="G171" s="7" t="e">
        <f>#REF!</f>
        <v>#REF!</v>
      </c>
    </row>
    <row r="172" spans="1:7" x14ac:dyDescent="0.2">
      <c r="A172" s="7" t="e">
        <f>#REF!</f>
        <v>#REF!</v>
      </c>
      <c r="B172" s="2" t="e">
        <f>#REF!</f>
        <v>#REF!</v>
      </c>
      <c r="C172" s="9" t="e">
        <f>LEFT(#REF!,FIND("(Q",#REF!)-2)</f>
        <v>#REF!</v>
      </c>
      <c r="D172" s="7" t="e">
        <f>IF(OR(#REF!="N",#REF!="I"),"N",#REF!)</f>
        <v>#REF!</v>
      </c>
      <c r="E172" s="9" t="s">
        <v>218</v>
      </c>
      <c r="F172" s="7" t="e">
        <f>#REF!</f>
        <v>#REF!</v>
      </c>
      <c r="G172" s="7" t="e">
        <f>#REF!</f>
        <v>#REF!</v>
      </c>
    </row>
    <row r="173" spans="1:7" x14ac:dyDescent="0.2">
      <c r="A173" s="7" t="e">
        <f>#REF!</f>
        <v>#REF!</v>
      </c>
      <c r="B173" s="2" t="e">
        <f>#REF!</f>
        <v>#REF!</v>
      </c>
      <c r="C173" s="9" t="e">
        <f>LEFT(#REF!,FIND("(Q",#REF!)-2)</f>
        <v>#REF!</v>
      </c>
      <c r="D173" s="7" t="e">
        <f>IF(OR(#REF!="N",#REF!="I"),"N",#REF!)</f>
        <v>#REF!</v>
      </c>
      <c r="E173" s="9" t="s">
        <v>22</v>
      </c>
      <c r="F173" s="7" t="e">
        <f>#REF!</f>
        <v>#REF!</v>
      </c>
      <c r="G173" s="7" t="e">
        <f>#REF!</f>
        <v>#REF!</v>
      </c>
    </row>
    <row r="174" spans="1:7" x14ac:dyDescent="0.2">
      <c r="A174" s="7" t="e">
        <f>#REF!</f>
        <v>#REF!</v>
      </c>
      <c r="B174" s="2" t="e">
        <f>#REF!</f>
        <v>#REF!</v>
      </c>
      <c r="C174" s="9" t="e">
        <f>LEFT(#REF!,FIND("(Q",#REF!)-2)</f>
        <v>#REF!</v>
      </c>
      <c r="D174" s="7" t="e">
        <f>IF(OR(#REF!="N",#REF!="I"),"N",#REF!)</f>
        <v>#REF!</v>
      </c>
      <c r="E174" s="9" t="s">
        <v>219</v>
      </c>
      <c r="F174" s="7" t="e">
        <f>#REF!</f>
        <v>#REF!</v>
      </c>
      <c r="G174" s="7" t="e">
        <f>#REF!</f>
        <v>#REF!</v>
      </c>
    </row>
    <row r="175" spans="1:7" x14ac:dyDescent="0.2">
      <c r="A175" s="7" t="e">
        <f>#REF!</f>
        <v>#REF!</v>
      </c>
      <c r="B175" s="2" t="e">
        <f>#REF!</f>
        <v>#REF!</v>
      </c>
      <c r="C175" s="9" t="e">
        <f>LEFT(#REF!,FIND("(Q",#REF!)-2)</f>
        <v>#REF!</v>
      </c>
      <c r="D175" s="7" t="e">
        <f>IF(OR(#REF!="N",#REF!="I"),"N",#REF!)</f>
        <v>#REF!</v>
      </c>
      <c r="E175" s="9" t="s">
        <v>22</v>
      </c>
      <c r="F175" s="7" t="e">
        <f>#REF!</f>
        <v>#REF!</v>
      </c>
      <c r="G175" s="7" t="e">
        <f>#REF!</f>
        <v>#REF!</v>
      </c>
    </row>
    <row r="176" spans="1:7" s="7" customFormat="1" x14ac:dyDescent="0.2">
      <c r="A176" s="7" t="e">
        <f>#REF!</f>
        <v>#REF!</v>
      </c>
      <c r="B176" s="7" t="e">
        <f>#REF!</f>
        <v>#REF!</v>
      </c>
      <c r="C176" s="9" t="e">
        <f>LEFT(#REF!,FIND("(Q",#REF!)-2)</f>
        <v>#REF!</v>
      </c>
      <c r="D176" s="7" t="e">
        <f>IF(OR(#REF!="N",#REF!="I"),"N",#REF!)</f>
        <v>#REF!</v>
      </c>
      <c r="E176" s="9" t="s">
        <v>22</v>
      </c>
      <c r="F176" s="7" t="e">
        <f>#REF!</f>
        <v>#REF!</v>
      </c>
      <c r="G176" s="7" t="e">
        <f>#REF!</f>
        <v>#REF!</v>
      </c>
    </row>
    <row r="177" spans="1:9" x14ac:dyDescent="0.2">
      <c r="A177" s="7" t="e">
        <f>#REF!</f>
        <v>#REF!</v>
      </c>
      <c r="B177" s="2" t="e">
        <f>#REF!</f>
        <v>#REF!</v>
      </c>
      <c r="C177" s="9" t="e">
        <f>LEFT(#REF!,FIND("(Q",#REF!)-2)</f>
        <v>#REF!</v>
      </c>
      <c r="D177" s="7" t="e">
        <f>IF(OR(#REF!="N",#REF!="I"),"N",#REF!)</f>
        <v>#REF!</v>
      </c>
      <c r="E177" s="9" t="s">
        <v>22</v>
      </c>
      <c r="F177" s="7" t="e">
        <f>#REF!</f>
        <v>#REF!</v>
      </c>
      <c r="G177" s="7" t="e">
        <f>#REF!</f>
        <v>#REF!</v>
      </c>
    </row>
    <row r="178" spans="1:9" s="7" customFormat="1" x14ac:dyDescent="0.2">
      <c r="A178" s="7" t="e">
        <f>#REF!</f>
        <v>#REF!</v>
      </c>
      <c r="B178" s="7" t="e">
        <f>#REF!</f>
        <v>#REF!</v>
      </c>
      <c r="C178" s="9" t="e">
        <f>LEFT(#REF!,FIND("(Q",#REF!)-2)</f>
        <v>#REF!</v>
      </c>
      <c r="D178" s="7" t="e">
        <f>IF(OR(#REF!="N",#REF!="I"),"N",#REF!)</f>
        <v>#REF!</v>
      </c>
      <c r="E178" s="9" t="s">
        <v>22</v>
      </c>
      <c r="F178" s="7" t="e">
        <f>#REF!</f>
        <v>#REF!</v>
      </c>
      <c r="G178" s="7" t="e">
        <f>#REF!</f>
        <v>#REF!</v>
      </c>
    </row>
    <row r="179" spans="1:9" s="7" customFormat="1" x14ac:dyDescent="0.2">
      <c r="A179" s="7" t="e">
        <f>#REF!</f>
        <v>#REF!</v>
      </c>
      <c r="B179" s="7" t="e">
        <f>#REF!</f>
        <v>#REF!</v>
      </c>
      <c r="C179" s="9" t="e">
        <f>LEFT(#REF!,FIND("(Q",#REF!)-2)</f>
        <v>#REF!</v>
      </c>
      <c r="D179" s="7" t="e">
        <f>IF(OR(#REF!="N",#REF!="I"),"N",#REF!)</f>
        <v>#REF!</v>
      </c>
      <c r="E179" s="9" t="s">
        <v>22</v>
      </c>
      <c r="F179" s="7" t="e">
        <f>#REF!</f>
        <v>#REF!</v>
      </c>
      <c r="G179" s="7" t="e">
        <f>#REF!</f>
        <v>#REF!</v>
      </c>
      <c r="I179" s="7">
        <f>179-119+1</f>
        <v>61</v>
      </c>
    </row>
    <row r="180" spans="1:9" x14ac:dyDescent="0.2">
      <c r="A180" s="7" t="str">
        <f>'8D-ARCHITECTS'!B6</f>
        <v>I</v>
      </c>
      <c r="B180" s="7" t="str">
        <f>'8D-ARCHITECTS'!A6</f>
        <v>Q8d.01</v>
      </c>
      <c r="C180" s="9" t="str">
        <f>LEFT('8D-ARCHITECTS'!E6,FIND("(Q",'8D-ARCHITECTS'!E6)-2)</f>
        <v>Существует ли в вашей стране профессия архитектор?</v>
      </c>
      <c r="D180" s="7" t="str">
        <f>IF(OR('8D-ARCHITECTS'!B6="N",'8D-ARCHITECTS'!B6="I"),"N",'8D-ARCHITECTS'!C6)</f>
        <v>N</v>
      </c>
      <c r="E180" s="9" t="s">
        <v>22</v>
      </c>
      <c r="F180" s="7" t="str">
        <f>'8D-ARCHITECTS'!M6</f>
        <v/>
      </c>
      <c r="G180" s="7" t="str">
        <f>'8D-ARCHITECTS'!X6</f>
        <v/>
      </c>
    </row>
    <row r="181" spans="1:9" x14ac:dyDescent="0.2">
      <c r="A181" s="7" t="str">
        <f>'8D-ARCHITECTS'!B7</f>
        <v>I</v>
      </c>
      <c r="B181" s="7" t="str">
        <f>'8D-ARCHITECTS'!A7</f>
        <v>Q8d.02</v>
      </c>
      <c r="C181" s="9" t="str">
        <f>LEFT('8D-ARCHITECTS'!E7,FIND("(Q",'8D-ARCHITECTS'!E7)-2)</f>
        <v>Пожалуйста, укажите по какой конкретно профессии вы отвечаете на вопросы анкеты</v>
      </c>
      <c r="D181" s="7" t="str">
        <f>IF(OR('8D-ARCHITECTS'!B7="N",'8D-ARCHITECTS'!B7="I"),"N",'8D-ARCHITECTS'!C7)</f>
        <v>N</v>
      </c>
      <c r="E181" s="9" t="s">
        <v>22</v>
      </c>
      <c r="F181" s="7" t="str">
        <f>'8D-ARCHITECTS'!M7</f>
        <v/>
      </c>
      <c r="G181" s="7" t="str">
        <f>'8D-ARCHITECTS'!X7</f>
        <v/>
      </c>
    </row>
    <row r="182" spans="1:9" x14ac:dyDescent="0.2">
      <c r="A182" s="7" t="str">
        <f>'8D-ARCHITECTS'!B8</f>
        <v>I</v>
      </c>
      <c r="B182" s="7" t="str">
        <f>'8D-ARCHITECTS'!A8</f>
        <v>Q8d.03</v>
      </c>
      <c r="C182" s="9" t="str">
        <f>LEFT('8D-ARCHITECTS'!E8,FIND("(Q",'8D-ARCHITECTS'!E8)-2)</f>
        <v xml:space="preserve"> Для какой юрисдикции вы отвечаете на вопрос?</v>
      </c>
      <c r="D182" s="7" t="str">
        <f>IF(OR('8D-ARCHITECTS'!B8="N",'8D-ARCHITECTS'!B8="I"),"N",'8D-ARCHITECTS'!C8)</f>
        <v>N</v>
      </c>
      <c r="E182" s="9" t="s">
        <v>22</v>
      </c>
      <c r="F182" s="7" t="str">
        <f>'8D-ARCHITECTS'!M8</f>
        <v/>
      </c>
      <c r="G182" s="7" t="str">
        <f>'8D-ARCHITECTS'!X8</f>
        <v/>
      </c>
    </row>
    <row r="183" spans="1:9" x14ac:dyDescent="0.2">
      <c r="A183" s="7" t="str">
        <f>'8D-ARCHITECTS'!B11</f>
        <v>E</v>
      </c>
      <c r="B183" s="2" t="str">
        <f>'8D-ARCHITECTS'!A11</f>
        <v>Q8d.1.1_1</v>
      </c>
      <c r="C183" s="9" t="str">
        <f>LEFT('8D-ARCHITECTS'!E10,FIND("(Q",'8D-ARCHITECTS'!E10)-2)&amp;" - "&amp;'8D-ARCHITECTS'!F11</f>
        <v xml:space="preserve">Имеют ли архитекторы  эксклюзивные или совместные эксклюзивные права заниматься видами деятельности, перечисленными ниже? - Технико-экономические обоснования </v>
      </c>
      <c r="D183" s="7" t="str">
        <f>IF(OR('8D-ARCHITECTS'!B11="N",'8D-ARCHITECTS'!B11="I"),"N",'8D-ARCHITECTS'!C11)</f>
        <v>Q8.1.4_1</v>
      </c>
      <c r="E183" s="9" t="s">
        <v>220</v>
      </c>
      <c r="F183" s="7" t="e">
        <f>'8D-ARCHITECTS'!M11</f>
        <v>#N/A</v>
      </c>
      <c r="G183" s="7" t="str">
        <f>'8D-ARCHITECTS'!X11</f>
        <v/>
      </c>
    </row>
    <row r="184" spans="1:9" x14ac:dyDescent="0.2">
      <c r="A184" s="7" t="str">
        <f>'8D-ARCHITECTS'!B12</f>
        <v>E</v>
      </c>
      <c r="B184" s="2" t="str">
        <f>'8D-ARCHITECTS'!A12</f>
        <v>Q8d.1.1_2</v>
      </c>
      <c r="C184" s="9" t="str">
        <f>LEFT('8D-ARCHITECTS'!E10,FIND("(Q",'8D-ARCHITECTS'!E10)-2)&amp;" - "&amp;'8D-ARCHITECTS'!F12</f>
        <v xml:space="preserve">Имеют ли архитекторы  эксклюзивные или совместные эксклюзивные права заниматься видами деятельности, перечисленными ниже? - Проектирование и планирование </v>
      </c>
      <c r="D184" s="7" t="str">
        <f>IF(OR('8D-ARCHITECTS'!B12="N",'8D-ARCHITECTS'!B12="I"),"N",'8D-ARCHITECTS'!C12)</f>
        <v>Q8.1.4_3</v>
      </c>
      <c r="E184" s="9" t="s">
        <v>221</v>
      </c>
      <c r="F184" s="7" t="e">
        <f>'8D-ARCHITECTS'!M12</f>
        <v>#N/A</v>
      </c>
      <c r="G184" s="7" t="str">
        <f>'8D-ARCHITECTS'!X12</f>
        <v/>
      </c>
    </row>
    <row r="185" spans="1:9" x14ac:dyDescent="0.2">
      <c r="A185" s="7" t="str">
        <f>'8D-ARCHITECTS'!B13</f>
        <v>E</v>
      </c>
      <c r="B185" s="2" t="str">
        <f>'8D-ARCHITECTS'!A13</f>
        <v>Q8d.1.1_3</v>
      </c>
      <c r="C185" s="9" t="str">
        <f>LEFT('8D-ARCHITECTS'!E10,FIND("(Q",'8D-ARCHITECTS'!E10)-2)&amp;" - "&amp;'8D-ARCHITECTS'!F13</f>
        <v xml:space="preserve">Имеют ли архитекторы  эксклюзивные или совместные эксклюзивные права заниматься видами деятельности, перечисленными ниже? - Представительство для получения разрешений (подписывание проектов) </v>
      </c>
      <c r="D185" s="7" t="str">
        <f>IF(OR('8D-ARCHITECTS'!B13="N",'8D-ARCHITECTS'!B13="I"),"N",'8D-ARCHITECTS'!C13)</f>
        <v>Q8.1.4_4</v>
      </c>
      <c r="E185" s="9" t="s">
        <v>222</v>
      </c>
      <c r="F185" s="7" t="e">
        <f>'8D-ARCHITECTS'!M13</f>
        <v>#N/A</v>
      </c>
      <c r="G185" s="7" t="str">
        <f>'8D-ARCHITECTS'!X13</f>
        <v/>
      </c>
    </row>
    <row r="186" spans="1:9" x14ac:dyDescent="0.2">
      <c r="A186" s="7" t="str">
        <f>'8D-ARCHITECTS'!B14</f>
        <v>N</v>
      </c>
      <c r="B186" s="2" t="str">
        <f>'8D-ARCHITECTS'!A14</f>
        <v>Q8d.1.1_4</v>
      </c>
      <c r="C186" s="9" t="str">
        <f>LEFT('8D-ARCHITECTS'!E10,FIND("(Q",'8D-ARCHITECTS'!E10)-2)&amp;" - "&amp;'8D-ARCHITECTS'!F14</f>
        <v xml:space="preserve">Имеют ли архитекторы  эксклюзивные или совместные эксклюзивные права заниматься видами деятельности, перечисленными ниже? - Администрирование тендеров и договоров </v>
      </c>
      <c r="D186" s="7" t="str">
        <f>IF(OR('8D-ARCHITECTS'!B14="N",'8D-ARCHITECTS'!B14="I"),"N",'8D-ARCHITECTS'!C14)</f>
        <v>N</v>
      </c>
      <c r="E186" s="9" t="s">
        <v>22</v>
      </c>
      <c r="F186" s="7" t="str">
        <f>'8D-ARCHITECTS'!M14</f>
        <v/>
      </c>
      <c r="G186" s="7" t="str">
        <f>'8D-ARCHITECTS'!X14</f>
        <v/>
      </c>
    </row>
    <row r="187" spans="1:9" x14ac:dyDescent="0.2">
      <c r="A187" s="7" t="str">
        <f>'8D-ARCHITECTS'!B15</f>
        <v>N</v>
      </c>
      <c r="B187" s="2" t="str">
        <f>'8D-ARCHITECTS'!A15</f>
        <v>Q8d.1.1_5</v>
      </c>
      <c r="C187" s="9" t="str">
        <f>LEFT('8D-ARCHITECTS'!E10,FIND("(Q",'8D-ARCHITECTS'!E10)-2)&amp;" - "&amp;'8D-ARCHITECTS'!F15</f>
        <v xml:space="preserve">Имеют ли архитекторы  эксклюзивные или совместные эксклюзивные права заниматься видами деятельности, перечисленными ниже? - Дача экспертных показаний (например, в суде) </v>
      </c>
      <c r="D187" s="7" t="str">
        <f>IF(OR('8D-ARCHITECTS'!B15="N",'8D-ARCHITECTS'!B15="I"),"N",'8D-ARCHITECTS'!C15)</f>
        <v>N</v>
      </c>
      <c r="E187" s="9" t="s">
        <v>22</v>
      </c>
      <c r="F187" s="7" t="str">
        <f>'8D-ARCHITECTS'!M15</f>
        <v/>
      </c>
      <c r="G187" s="7" t="str">
        <f>'8D-ARCHITECTS'!X15</f>
        <v/>
      </c>
    </row>
    <row r="188" spans="1:9" x14ac:dyDescent="0.2">
      <c r="A188" s="7" t="str">
        <f>'8D-ARCHITECTS'!B16</f>
        <v>N</v>
      </c>
      <c r="B188" s="2" t="str">
        <f>'8D-ARCHITECTS'!A16</f>
        <v>Q8d.1.1_6</v>
      </c>
      <c r="C188" s="9" t="str">
        <f>LEFT('8D-ARCHITECTS'!E10,FIND("(Q",'8D-ARCHITECTS'!E10)-2)&amp;" - "&amp;'8D-ARCHITECTS'!F16</f>
        <v xml:space="preserve">Имеют ли архитекторы  эксклюзивные или совместные эксклюзивные права заниматься видами деятельности, перечисленными ниже? - Подготовка/подача/подписание документов технического контроля и технического соответствия или заверение проекта и соблюдение законодательства в области строительства/стандартов исполнения, качества, затрат и безопасности  </v>
      </c>
      <c r="D188" s="7" t="str">
        <f>IF(OR('8D-ARCHITECTS'!B16="N",'8D-ARCHITECTS'!B16="I"),"N",'8D-ARCHITECTS'!C16)</f>
        <v>N</v>
      </c>
      <c r="E188" s="9" t="s">
        <v>22</v>
      </c>
      <c r="F188" s="7" t="str">
        <f>'8D-ARCHITECTS'!M16</f>
        <v/>
      </c>
      <c r="G188" s="7" t="str">
        <f>'8D-ARCHITECTS'!X16</f>
        <v/>
      </c>
    </row>
    <row r="189" spans="1:9" x14ac:dyDescent="0.2">
      <c r="A189" s="7" t="str">
        <f>'8D-ARCHITECTS'!B17</f>
        <v>E</v>
      </c>
      <c r="B189" s="2" t="str">
        <f>'8D-ARCHITECTS'!A17</f>
        <v>Q8d.1.1_7</v>
      </c>
      <c r="C189" s="9" t="str">
        <f>LEFT('8D-ARCHITECTS'!E10,FIND("(Q",'8D-ARCHITECTS'!E10)-2)&amp;" - "&amp;'8D-ARCHITECTS'!F17</f>
        <v xml:space="preserve">Имеют ли архитекторы  эксклюзивные или совместные эксклюзивные права заниматься видами деятельности, перечисленными ниже? - Управление и надзор за проведением строительных работ, включая надзор за работой специалистов </v>
      </c>
      <c r="D189" s="7" t="str">
        <f>IF(OR('8D-ARCHITECTS'!B17="N",'8D-ARCHITECTS'!B17="I"),"N",'8D-ARCHITECTS'!C17)</f>
        <v>Q8.1.4_5</v>
      </c>
      <c r="E189" s="9" t="s">
        <v>223</v>
      </c>
      <c r="F189" s="7" t="e">
        <f>'8D-ARCHITECTS'!M17</f>
        <v>#N/A</v>
      </c>
      <c r="G189" s="7" t="str">
        <f>'8D-ARCHITECTS'!X17</f>
        <v/>
      </c>
    </row>
    <row r="190" spans="1:9" x14ac:dyDescent="0.2">
      <c r="A190" s="7" t="str">
        <f>'8D-ARCHITECTS'!B18</f>
        <v>E</v>
      </c>
      <c r="B190" s="2" t="str">
        <f>'8D-ARCHITECTS'!A18</f>
        <v>Q8d.1.1_8</v>
      </c>
      <c r="C190" s="9" t="str">
        <f>LEFT('8D-ARCHITECTS'!E10,FIND("(Q",'8D-ARCHITECTS'!E10)-2)&amp;" - "&amp;'8D-ARCHITECTS'!F18</f>
        <v xml:space="preserve">Имеют ли архитекторы  эксклюзивные или совместные эксклюзивные права заниматься видами деятельности, перечисленными ниже? - Управление строительными затратами </v>
      </c>
      <c r="D190" s="7" t="str">
        <f>IF(OR('8D-ARCHITECTS'!B18="N",'8D-ARCHITECTS'!B18="I"),"N",'8D-ARCHITECTS'!C18)</f>
        <v>Q8.1.4_7</v>
      </c>
      <c r="E190" s="9" t="s">
        <v>224</v>
      </c>
      <c r="F190" s="7" t="e">
        <f>'8D-ARCHITECTS'!M18</f>
        <v>#N/A</v>
      </c>
      <c r="G190" s="7" t="str">
        <f>'8D-ARCHITECTS'!X18</f>
        <v/>
      </c>
    </row>
    <row r="191" spans="1:9" x14ac:dyDescent="0.2">
      <c r="A191" s="7" t="str">
        <f>'8D-ARCHITECTS'!B19</f>
        <v>E</v>
      </c>
      <c r="B191" s="2" t="str">
        <f>'8D-ARCHITECTS'!A19</f>
        <v>Q8d.1.1_9</v>
      </c>
      <c r="C191" s="9" t="str">
        <f>LEFT('8D-ARCHITECTS'!E10,FIND("(Q",'8D-ARCHITECTS'!E10)-2)&amp;" - "&amp;'8D-ARCHITECTS'!F19</f>
        <v xml:space="preserve">Имеют ли архитекторы  эксклюзивные или совместные эксклюзивные права заниматься видами деятельности, перечисленными ниже? - Топографическая детерминация, демаркация и геодезические съемки </v>
      </c>
      <c r="D191" s="7" t="str">
        <f>IF(OR('8D-ARCHITECTS'!B19="N",'8D-ARCHITECTS'!B19="I"),"N",'8D-ARCHITECTS'!C19)</f>
        <v>Q8.1.4_2</v>
      </c>
      <c r="E191" s="9" t="s">
        <v>225</v>
      </c>
      <c r="F191" s="7" t="e">
        <f>'8D-ARCHITECTS'!M19</f>
        <v>#N/A</v>
      </c>
      <c r="G191" s="7" t="str">
        <f>'8D-ARCHITECTS'!X19</f>
        <v/>
      </c>
    </row>
    <row r="192" spans="1:9" s="7" customFormat="1" x14ac:dyDescent="0.2">
      <c r="A192" s="7" t="str">
        <f>'8D-ARCHITECTS'!B20</f>
        <v>E</v>
      </c>
      <c r="B192" s="7" t="str">
        <f>'8D-ARCHITECTS'!A20</f>
        <v>Q8d.1.1_10</v>
      </c>
      <c r="C192" s="9" t="str">
        <f>LEFT('8D-ARCHITECTS'!E10,FIND("(Q",'8D-ARCHITECTS'!E10)-2)&amp;" - "&amp;'8D-ARCHITECTS'!F20</f>
        <v xml:space="preserve">Имеют ли архитекторы  эксклюзивные или совместные эксклюзивные права заниматься видами деятельности, перечисленными ниже? - Градостроительное и ландшафтное планирование  </v>
      </c>
      <c r="D192" s="7" t="str">
        <f>IF(OR('8D-ARCHITECTS'!B20="N",'8D-ARCHITECTS'!B20="I"),"N",'8D-ARCHITECTS'!C20)</f>
        <v>Q8.1.4_8</v>
      </c>
      <c r="E192" s="9" t="s">
        <v>226</v>
      </c>
      <c r="F192" s="7" t="e">
        <f>'8D-ARCHITECTS'!M20</f>
        <v>#N/A</v>
      </c>
      <c r="G192" s="7" t="str">
        <f>'8D-ARCHITECTS'!X20</f>
        <v/>
      </c>
    </row>
    <row r="193" spans="1:7" s="7" customFormat="1" x14ac:dyDescent="0.2">
      <c r="A193" s="7" t="str">
        <f>'8D-ARCHITECTS'!B21</f>
        <v>E</v>
      </c>
      <c r="B193" s="7" t="str">
        <f>'8D-ARCHITECTS'!A21</f>
        <v>Q8d.1.1_11</v>
      </c>
      <c r="C193" s="9" t="str">
        <f>LEFT('8D-ARCHITECTS'!E10,FIND("(Q",'8D-ARCHITECTS'!E10)-2)&amp;" - "&amp;'8D-ARCHITECTS'!F21</f>
        <v xml:space="preserve">Имеют ли архитекторы  эксклюзивные или совместные эксклюзивные права заниматься видами деятельности, перечисленными ниже? - Дизайн интерьера  </v>
      </c>
      <c r="D193" s="7" t="str">
        <f>IF(OR('8D-ARCHITECTS'!B21="N",'8D-ARCHITECTS'!B21="I"),"N",'8D-ARCHITECTS'!C21)</f>
        <v>Q8.1.4_9</v>
      </c>
      <c r="E193" s="9" t="s">
        <v>227</v>
      </c>
      <c r="F193" s="7" t="e">
        <f>'8D-ARCHITECTS'!M21</f>
        <v>#N/A</v>
      </c>
      <c r="G193" s="7" t="str">
        <f>'8D-ARCHITECTS'!X21</f>
        <v/>
      </c>
    </row>
    <row r="194" spans="1:7" x14ac:dyDescent="0.2">
      <c r="A194" s="7" t="str">
        <f>'8D-ARCHITECTS'!B22</f>
        <v>N</v>
      </c>
      <c r="B194" s="2" t="str">
        <f>'8D-ARCHITECTS'!A22</f>
        <v>Q8d.1.1_12</v>
      </c>
      <c r="C194" s="9" t="str">
        <f>LEFT('8D-ARCHITECTS'!E10,FIND("(Q",'8D-ARCHITECTS'!E10)-2)&amp;" - "&amp;'8D-ARCHITECTS'!F22</f>
        <v>Имеют ли архитекторы  эксклюзивные или совместные эксклюзивные права заниматься видами деятельности, перечисленными ниже? -  Прочее (Пожалуйста, перечислите любые виды деятельности, на которые архитекторы могут иметь эксклюзивные или совместные эксклюзивные права,  в случае с свместным правом на занятие деятельностью , укажите с какими профессиями в колонке "Комментарии")</v>
      </c>
      <c r="D194" s="7" t="str">
        <f>IF(OR('8D-ARCHITECTS'!B22="N",'8D-ARCHITECTS'!B22="I"),"N",'8D-ARCHITECTS'!C22)</f>
        <v>N</v>
      </c>
      <c r="E194" s="9" t="s">
        <v>22</v>
      </c>
      <c r="F194" s="7" t="str">
        <f>'8D-ARCHITECTS'!M22</f>
        <v/>
      </c>
      <c r="G194" s="7" t="str">
        <f>'8D-ARCHITECTS'!X22</f>
        <v/>
      </c>
    </row>
    <row r="195" spans="1:7" s="7" customFormat="1" x14ac:dyDescent="0.2">
      <c r="A195" s="7" t="str">
        <f>'8D-ARCHITECTS'!B23</f>
        <v>I</v>
      </c>
      <c r="B195" s="7" t="str">
        <f>'8D-ARCHITECTS'!A23</f>
        <v>Q8d.1.1a</v>
      </c>
      <c r="C195" s="9" t="str">
        <f>LEFT('8D-ARCHITECTS'!E23,FIND("(Q",'8D-ARCHITECTS'!E23)-2)</f>
        <v xml:space="preserve"> Пожалуйста, предоставьте ссылку на закон/постановление, которое устанавливаетвиды деятельности зарезервированные за данной профессией </v>
      </c>
      <c r="D195" s="7" t="str">
        <f>IF(OR('8D-ARCHITECTS'!B23="N",'8D-ARCHITECTS'!B23="I"),"N",'8D-ARCHITECTS'!C23)</f>
        <v>N</v>
      </c>
      <c r="E195" s="9" t="s">
        <v>22</v>
      </c>
      <c r="F195" s="7" t="str">
        <f>'8D-ARCHITECTS'!M23</f>
        <v/>
      </c>
      <c r="G195" s="7" t="str">
        <f>'8D-ARCHITECTS'!X23</f>
        <v/>
      </c>
    </row>
    <row r="196" spans="1:7" x14ac:dyDescent="0.2">
      <c r="A196" s="7" t="str">
        <f>'8D-ARCHITECTS'!B24</f>
        <v>N</v>
      </c>
      <c r="B196" s="2" t="str">
        <f>'8D-ARCHITECTS'!A24</f>
        <v>Q8d.1.2</v>
      </c>
      <c r="C196" s="9" t="str">
        <f>LEFT('8D-ARCHITECTS'!E24,FIND("(Q",'8D-ARCHITECTS'!E24)-2)</f>
        <v>Защищен ли законом профессиональный титул архитектора?</v>
      </c>
      <c r="D196" s="7" t="str">
        <f>IF(OR('8D-ARCHITECTS'!B24="N",'8D-ARCHITECTS'!B24="I"),"N",'8D-ARCHITECTS'!C24)</f>
        <v>N</v>
      </c>
      <c r="E196" s="9" t="s">
        <v>22</v>
      </c>
      <c r="F196" s="7" t="str">
        <f>'8D-ARCHITECTS'!M24</f>
        <v/>
      </c>
      <c r="G196" s="7" t="str">
        <f>'8D-ARCHITECTS'!X24</f>
        <v/>
      </c>
    </row>
    <row r="197" spans="1:7" s="7" customFormat="1" x14ac:dyDescent="0.2">
      <c r="A197" s="7" t="str">
        <f>'8D-ARCHITECTS'!B25</f>
        <v>I</v>
      </c>
      <c r="B197" s="7" t="str">
        <f>'8D-ARCHITECTS'!A25</f>
        <v>Q8d.1.2a</v>
      </c>
      <c r="C197" s="9" t="str">
        <f>LEFT('8D-ARCHITECTS'!E25,FIND("(Q",'8D-ARCHITECTS'!E25)-2)</f>
        <v xml:space="preserve"> Пожалуйста, предоставьте ссылку на закон/постановление, которым устанавливается такая защита в колонке "Комментарии" </v>
      </c>
      <c r="D197" s="7" t="str">
        <f>IF(OR('8D-ARCHITECTS'!B25="N",'8D-ARCHITECTS'!B25="I"),"N",'8D-ARCHITECTS'!C25)</f>
        <v>N</v>
      </c>
      <c r="E197" s="9" t="s">
        <v>22</v>
      </c>
      <c r="F197" s="7" t="str">
        <f>'8D-ARCHITECTS'!M25</f>
        <v/>
      </c>
      <c r="G197" s="7" t="str">
        <f>'8D-ARCHITECTS'!X25</f>
        <v/>
      </c>
    </row>
    <row r="198" spans="1:7" s="7" customFormat="1" x14ac:dyDescent="0.2">
      <c r="A198" s="7" t="str">
        <f>'8D-ARCHITECTS'!B26</f>
        <v>SPL</v>
      </c>
      <c r="B198" s="7" t="str">
        <f>'8D-ARCHITECTS'!A26</f>
        <v>Q8d.1.3</v>
      </c>
      <c r="C198" s="9" t="str">
        <f>LEFT('8D-ARCHITECTS'!E26,FIND("(Q",'8D-ARCHITECTS'!E26)-2)</f>
        <v xml:space="preserve"> как регулируется доступ к данной профессии?</v>
      </c>
      <c r="D198" s="7" t="str">
        <f>IF(OR('8D-ARCHITECTS'!B26="N",'8D-ARCHITECTS'!B26="I"),"N",'8D-ARCHITECTS'!C26)</f>
        <v>Q8.2.1_ARC</v>
      </c>
      <c r="E198" s="9" t="s">
        <v>228</v>
      </c>
      <c r="F198" s="7" t="e">
        <f>'8D-ARCHITECTS'!M26</f>
        <v>#N/A</v>
      </c>
      <c r="G198" s="7" t="str">
        <f>'8D-ARCHITECTS'!X26</f>
        <v/>
      </c>
    </row>
    <row r="199" spans="1:7" x14ac:dyDescent="0.2">
      <c r="A199" s="7" t="str">
        <f>'8D-ARCHITECTS'!B28</f>
        <v>N</v>
      </c>
      <c r="B199" s="2" t="str">
        <f>'8D-ARCHITECTS'!A28</f>
        <v>Q8d.2.1</v>
      </c>
      <c r="C199" s="9" t="str">
        <f>LEFT('8D-ARCHITECTS'!E28,FIND("(Q",'8D-ARCHITECTS'!E28)-2)</f>
        <v>Лимитируется ли количество  архитекторов, которым разрешено работать в вашей стране, законом или решением профессионального органа (или комбинацией первого и втрого)?</v>
      </c>
      <c r="D199" s="7" t="str">
        <f>IF(OR('8D-ARCHITECTS'!B28="N",'8D-ARCHITECTS'!B28="I"),"N",'8D-ARCHITECTS'!C28)</f>
        <v>N</v>
      </c>
      <c r="E199" s="9" t="s">
        <v>22</v>
      </c>
      <c r="F199" s="7" t="str">
        <f>'8D-ARCHITECTS'!M28</f>
        <v/>
      </c>
      <c r="G199" s="7" t="str">
        <f>'8D-ARCHITECTS'!X28</f>
        <v/>
      </c>
    </row>
    <row r="200" spans="1:7" s="7" customFormat="1" x14ac:dyDescent="0.2">
      <c r="A200" s="7" t="str">
        <f>'8D-ARCHITECTS'!B29</f>
        <v>I</v>
      </c>
      <c r="B200" s="7" t="str">
        <f>'8D-ARCHITECTS'!A29</f>
        <v>Q8d.2.1a</v>
      </c>
      <c r="C200" s="9" t="str">
        <f>LEFT('8D-ARCHITECTS'!E29,FIND("(Q",'8D-ARCHITECTS'!E29)-2)</f>
        <v>Пожалуйста, предоставьте ссылку на закон/постановление, которым устанавливается такое ограничение в колонке "Комментарии"</v>
      </c>
      <c r="D200" s="7" t="str">
        <f>IF(OR('8D-ARCHITECTS'!B29="N",'8D-ARCHITECTS'!B29="I"),"N",'8D-ARCHITECTS'!C29)</f>
        <v>N</v>
      </c>
      <c r="E200" s="9" t="s">
        <v>22</v>
      </c>
      <c r="F200" s="7" t="str">
        <f>'8D-ARCHITECTS'!M29</f>
        <v/>
      </c>
      <c r="G200" s="7" t="str">
        <f>'8D-ARCHITECTS'!X29</f>
        <v/>
      </c>
    </row>
    <row r="201" spans="1:7" s="7" customFormat="1" x14ac:dyDescent="0.2">
      <c r="A201" s="7" t="str">
        <f>'8D-ARCHITECTS'!B30</f>
        <v>N</v>
      </c>
      <c r="B201" s="7" t="str">
        <f>'8D-ARCHITECTS'!A30</f>
        <v>Q8d.2.2</v>
      </c>
      <c r="C201" s="9" t="str">
        <f>LEFT('8D-ARCHITECTS'!E30,FIND("(Q",'8D-ARCHITECTS'!E30)-2)</f>
        <v>Существуют ли территориальные ограничения по возможности архтекторов работать в вашей юрисдикции, которые устанавливаются законом или решением профессиональной организации (или комбинацией первого и второго)?</v>
      </c>
      <c r="D201" s="7" t="str">
        <f>IF(OR('8D-ARCHITECTS'!B30="N",'8D-ARCHITECTS'!B30="I"),"N",'8D-ARCHITECTS'!C30)</f>
        <v>N</v>
      </c>
      <c r="E201" s="9" t="s">
        <v>22</v>
      </c>
      <c r="F201" s="7" t="str">
        <f>'8D-ARCHITECTS'!M30</f>
        <v/>
      </c>
      <c r="G201" s="7" t="str">
        <f>'8D-ARCHITECTS'!X30</f>
        <v/>
      </c>
    </row>
    <row r="202" spans="1:7" x14ac:dyDescent="0.2">
      <c r="A202" s="7" t="str">
        <f>'8D-ARCHITECTS'!B31</f>
        <v>I</v>
      </c>
      <c r="B202" s="2" t="str">
        <f>'8D-ARCHITECTS'!A31</f>
        <v>Q8d.2.2a</v>
      </c>
      <c r="C202" s="9" t="str">
        <f>LEFT('8D-ARCHITECTS'!E31,FIND("(Q",'8D-ARCHITECTS'!E31)-2)</f>
        <v>Пожалуйста, предоставьте ссылку на закон/постановление, которым устанавливается такое ограничение в колонке "Комментарии"</v>
      </c>
      <c r="D202" s="7" t="str">
        <f>IF(OR('8D-ARCHITECTS'!B31="N",'8D-ARCHITECTS'!B31="I"),"N",'8D-ARCHITECTS'!C31)</f>
        <v>N</v>
      </c>
      <c r="E202" s="9" t="s">
        <v>22</v>
      </c>
      <c r="F202" s="7" t="str">
        <f>'8D-ARCHITECTS'!M31</f>
        <v/>
      </c>
      <c r="G202" s="7" t="str">
        <f>'8D-ARCHITECTS'!X31</f>
        <v/>
      </c>
    </row>
    <row r="203" spans="1:7" s="7" customFormat="1" x14ac:dyDescent="0.2">
      <c r="A203" s="7" t="str">
        <f>'8D-ARCHITECTS'!B33</f>
        <v>N</v>
      </c>
      <c r="B203" s="7" t="str">
        <f>'8D-ARCHITECTS'!A33</f>
        <v>Q8d.3.1</v>
      </c>
      <c r="C203" s="9" t="str">
        <f>LEFT('8D-ARCHITECTS'!E33,FIND("(Q",'8D-ARCHITECTS'!E33)-2)</f>
        <v>Сколько существует маршрутов для получения квалификации, для того чтобы на законных основаниях заниматься профессиональной деятельностью?</v>
      </c>
      <c r="D203" s="7" t="str">
        <f>IF(OR('8D-ARCHITECTS'!B33="N",'8D-ARCHITECTS'!B33="I"),"N",'8D-ARCHITECTS'!C33)</f>
        <v>N</v>
      </c>
      <c r="E203" s="9" t="s">
        <v>22</v>
      </c>
      <c r="F203" s="7" t="str">
        <f>'8D-ARCHITECTS'!M33</f>
        <v/>
      </c>
      <c r="G203" s="7" t="str">
        <f>'8D-ARCHITECTS'!X33</f>
        <v/>
      </c>
    </row>
    <row r="204" spans="1:7" x14ac:dyDescent="0.2">
      <c r="A204" s="7" t="str">
        <f>'8D-ARCHITECTS'!B34</f>
        <v>I</v>
      </c>
      <c r="B204" s="7" t="str">
        <f>'8D-ARCHITECTS'!A34</f>
        <v>Q8d.3.1a</v>
      </c>
      <c r="C204" s="9" t="str">
        <f>LEFT('8D-ARCHITECTS'!E34,FIND("(Q",'8D-ARCHITECTS'!E34)-2)</f>
        <v xml:space="preserve"> Пожалуйста, предоставьте детальную информацию по количеству альтернативных маршрутов доступа к професси и информацию об их основных требованиях, или ссылку на вебсайт, в котором описаны эти разные маршруты в колонке "Комментарии"</v>
      </c>
      <c r="D204" s="7" t="str">
        <f>IF(OR('8D-ARCHITECTS'!B34="N",'8D-ARCHITECTS'!B34="I"),"N",'8D-ARCHITECTS'!C34)</f>
        <v>N</v>
      </c>
      <c r="E204" s="9" t="s">
        <v>22</v>
      </c>
      <c r="F204" s="7" t="str">
        <f>'8D-ARCHITECTS'!M34</f>
        <v/>
      </c>
      <c r="G204" s="7" t="str">
        <f>'8D-ARCHITECTS'!X34</f>
        <v/>
      </c>
    </row>
    <row r="205" spans="1:7" x14ac:dyDescent="0.2">
      <c r="A205" s="7" t="str">
        <f>'8D-ARCHITECTS'!B36</f>
        <v>E</v>
      </c>
      <c r="B205" s="2" t="str">
        <f>'8D-ARCHITECTS'!A36</f>
        <v>Q8d.3.2</v>
      </c>
      <c r="C205" s="9" t="str">
        <f>LEFT('8D-ARCHITECTS'!E36,FIND("(Q",'8D-ARCHITECTS'!E36)-2)</f>
        <v>Требуется ли  диплом о высшем образовании или курс профессионального обучения для того чтобы на законных основаниях  заниматься  профессиональной нотариальнной деятельностью  или получить  профессиональный титул , в тех случаях, когда он защищен законом  (уставлено ли это требование законом или решением профессионального органа, или сочетанием первого и второго)?</v>
      </c>
      <c r="D205" s="7" t="str">
        <f>IF(OR('8D-ARCHITECTS'!B36="N",'8D-ARCHITECTS'!B36="I"),"N",'8D-ARCHITECTS'!C36)</f>
        <v>Q8.2.5a</v>
      </c>
      <c r="E205" s="9" t="s">
        <v>229</v>
      </c>
      <c r="F205" s="7" t="e">
        <f>'8D-ARCHITECTS'!M36</f>
        <v>#N/A</v>
      </c>
      <c r="G205" s="7" t="str">
        <f>'8D-ARCHITECTS'!X36</f>
        <v/>
      </c>
    </row>
    <row r="206" spans="1:7" x14ac:dyDescent="0.2">
      <c r="A206" s="7" t="str">
        <f>'8D-ARCHITECTS'!B37</f>
        <v>E</v>
      </c>
      <c r="B206" s="2" t="str">
        <f>'8D-ARCHITECTS'!A37</f>
        <v>Q8d.3.2a</v>
      </c>
      <c r="C206" s="9" t="str">
        <f>LEFT('8D-ARCHITECTS'!F37,FIND("(Q",'8D-ARCHITECTS'!F37)-2)</f>
        <v xml:space="preserve"> Если требуется диплом университета или прохождение курса профессионльного обучения,  какова продолжительность обучения?</v>
      </c>
      <c r="D206" s="7" t="str">
        <f>IF(OR('8D-ARCHITECTS'!B37="N",'8D-ARCHITECTS'!B37="I"),"N",'8D-ARCHITECTS'!C37)</f>
        <v>Q8.2.5b</v>
      </c>
      <c r="E206" s="9" t="s">
        <v>230</v>
      </c>
      <c r="F206" s="7" t="e">
        <f>'8D-ARCHITECTS'!M37</f>
        <v>#N/A</v>
      </c>
      <c r="G206" s="7" t="str">
        <f>'8D-ARCHITECTS'!X37</f>
        <v/>
      </c>
    </row>
    <row r="207" spans="1:7" x14ac:dyDescent="0.2">
      <c r="A207" s="7" t="str">
        <f>'8D-ARCHITECTS'!B38</f>
        <v>E</v>
      </c>
      <c r="B207" s="2" t="str">
        <f>'8D-ARCHITECTS'!A38</f>
        <v>Q8d.3.3</v>
      </c>
      <c r="C207" s="9" t="str">
        <f>LEFT('8D-ARCHITECTS'!E38,FIND("(Q",'8D-ARCHITECTS'!E38)-2)</f>
        <v xml:space="preserve"> Требуется ли дополнительное образование для того чтобы на законных основаниях заниматься профессиональной деятельностью или для получения профессионального титула, когда титул защищен законом (установлено ли такое требование законом или решением профессионального органа, или сочетанием первого и второго)?</v>
      </c>
      <c r="D207" s="7" t="str">
        <f>IF(OR('8D-ARCHITECTS'!B38="N",'8D-ARCHITECTS'!B38="I"),"N",'8D-ARCHITECTS'!C38)</f>
        <v>Q8.2.5c</v>
      </c>
      <c r="E207" s="9" t="s">
        <v>231</v>
      </c>
      <c r="F207" s="7" t="e">
        <f>'8D-ARCHITECTS'!M38</f>
        <v>#N/A</v>
      </c>
      <c r="G207" s="7" t="str">
        <f>'8D-ARCHITECTS'!X38</f>
        <v/>
      </c>
    </row>
    <row r="208" spans="1:7" x14ac:dyDescent="0.2">
      <c r="A208" s="7" t="str">
        <f>'8D-ARCHITECTS'!B39</f>
        <v>E</v>
      </c>
      <c r="B208" s="2" t="str">
        <f>'8D-ARCHITECTS'!A39</f>
        <v>Q8d.3.3a</v>
      </c>
      <c r="C208" s="9" t="str">
        <f>LEFT('8D-ARCHITECTS'!F39,FIND("(Q",'8D-ARCHITECTS'!F39)-2)</f>
        <v xml:space="preserve"> Если требуется дополнительное образование, какова его продолжительность?</v>
      </c>
      <c r="D208" s="7" t="str">
        <f>IF(OR('8D-ARCHITECTS'!B39="N",'8D-ARCHITECTS'!B39="I"),"N",'8D-ARCHITECTS'!C39)</f>
        <v>Q8.2.5d</v>
      </c>
      <c r="E208" s="9" t="s">
        <v>232</v>
      </c>
      <c r="F208" s="7" t="e">
        <f>'8D-ARCHITECTS'!M39</f>
        <v>#N/A</v>
      </c>
      <c r="G208" s="7" t="str">
        <f>'8D-ARCHITECTS'!X39</f>
        <v/>
      </c>
    </row>
    <row r="209" spans="1:7" x14ac:dyDescent="0.2">
      <c r="A209" s="7" t="str">
        <f>'8D-ARCHITECTS'!B40</f>
        <v>E</v>
      </c>
      <c r="B209" s="2" t="str">
        <f>'8D-ARCHITECTS'!A40</f>
        <v>Q8d.3.4</v>
      </c>
      <c r="C209" s="9" t="str">
        <f>LEFT('8D-ARCHITECTS'!E40,FIND("(Q",'8D-ARCHITECTS'!E40)-2)</f>
        <v>Тебуется ли соответствующая обязательная практика для того чтобы на законных основаниях заниматься профессиональной деятельностью или для получения профессионального титула, в случях, когда такой титул защищается законом (устанавливается ли такое требование законом или решением профессионльного органа  или сочетанием первого и второго)?</v>
      </c>
      <c r="D209" s="7" t="str">
        <f>IF(OR('8D-ARCHITECTS'!B40="N",'8D-ARCHITECTS'!B40="I"),"N",'8D-ARCHITECTS'!C40)</f>
        <v>Q8.2.5e</v>
      </c>
      <c r="E209" s="9" t="s">
        <v>233</v>
      </c>
      <c r="F209" s="7" t="e">
        <f>'8D-ARCHITECTS'!M40</f>
        <v>#N/A</v>
      </c>
      <c r="G209" s="7" t="str">
        <f>'8D-ARCHITECTS'!X40</f>
        <v/>
      </c>
    </row>
    <row r="210" spans="1:7" x14ac:dyDescent="0.2">
      <c r="A210" s="7" t="str">
        <f>'8D-ARCHITECTS'!B41</f>
        <v>E</v>
      </c>
      <c r="B210" s="2" t="str">
        <f>'8D-ARCHITECTS'!A41</f>
        <v>Q8d.3.4a</v>
      </c>
      <c r="C210" s="9" t="str">
        <f>LEFT('8D-ARCHITECTS'!F41,FIND("(Q",'8D-ARCHITECTS'!F41)-2)</f>
        <v>Если требуется соответствующая обязательная практика, какова ее продолжительность?</v>
      </c>
      <c r="D210" s="7" t="str">
        <f>IF(OR('8D-ARCHITECTS'!B41="N",'8D-ARCHITECTS'!B41="I"),"N",'8D-ARCHITECTS'!C41)</f>
        <v>Q8.2.5f</v>
      </c>
      <c r="E210" s="9" t="s">
        <v>234</v>
      </c>
      <c r="F210" s="7" t="e">
        <f>'8D-ARCHITECTS'!M41</f>
        <v>#N/A</v>
      </c>
      <c r="G210" s="7" t="str">
        <f>'8D-ARCHITECTS'!X41</f>
        <v/>
      </c>
    </row>
    <row r="211" spans="1:7" x14ac:dyDescent="0.2">
      <c r="A211" s="7" t="str">
        <f>'8D-ARCHITECTS'!B42</f>
        <v>E</v>
      </c>
      <c r="B211" s="2" t="str">
        <f>'8D-ARCHITECTS'!A42</f>
        <v>Q8d.3.5</v>
      </c>
      <c r="C211" s="9" t="str">
        <f>LEFT('8D-ARCHITECTS'!E42,FIND("(Q",'8D-ARCHITECTS'!E42)-2)</f>
        <v>Существует ли требование сдать один или несколько профессиональных экзаменов для того чтобы на законных основаниях заниматься профессиональной деятельностью или для получения профессионального титула, в случаях, когда титул защищен законом?</v>
      </c>
      <c r="D211" s="7" t="str">
        <f>IF(OR('8D-ARCHITECTS'!B42="N",'8D-ARCHITECTS'!B42="I"),"N",'8D-ARCHITECTS'!C42)</f>
        <v>Q8.2.5g</v>
      </c>
      <c r="E211" s="9" t="s">
        <v>235</v>
      </c>
      <c r="F211" s="7" t="e">
        <f>'8D-ARCHITECTS'!M42</f>
        <v>#N/A</v>
      </c>
      <c r="G211" s="7" t="str">
        <f>'8D-ARCHITECTS'!X42</f>
        <v/>
      </c>
    </row>
    <row r="212" spans="1:7" x14ac:dyDescent="0.2">
      <c r="A212" s="7" t="str">
        <f>'8D-ARCHITECTS'!B43</f>
        <v>N</v>
      </c>
      <c r="B212" s="2" t="str">
        <f>'8D-ARCHITECTS'!A43</f>
        <v>Q8d.3.5a</v>
      </c>
      <c r="C212" s="9" t="str">
        <f>LEFT('8D-ARCHITECTS'!F43,FIND("(Q",'8D-ARCHITECTS'!F43)-2)</f>
        <v xml:space="preserve"> Если вы ответили "да" на вопрос выше, кто администрирует этот профессиональный экзамен?</v>
      </c>
      <c r="D212" s="7" t="str">
        <f>IF(OR('8D-ARCHITECTS'!B43="N",'8D-ARCHITECTS'!B43="I"),"N",'8D-ARCHITECTS'!C43)</f>
        <v>N</v>
      </c>
      <c r="E212" s="9" t="s">
        <v>22</v>
      </c>
      <c r="F212" s="7" t="str">
        <f>'8D-ARCHITECTS'!M43</f>
        <v/>
      </c>
      <c r="G212" s="7" t="str">
        <f>'8D-ARCHITECTS'!X43</f>
        <v/>
      </c>
    </row>
    <row r="213" spans="1:7" s="7" customFormat="1" x14ac:dyDescent="0.2">
      <c r="A213" s="7" t="str">
        <f>'8D-ARCHITECTS'!B44</f>
        <v>E</v>
      </c>
      <c r="B213" s="7" t="str">
        <f>'8D-ARCHITECTS'!A44</f>
        <v>Q8d.3.6</v>
      </c>
      <c r="C213" s="9" t="str">
        <f>LEFT('8D-ARCHITECTS'!E44,FIND("(Q",'8D-ARCHITECTS'!E44)-2)</f>
        <v>Обязательно ли для индивидуального профессионала состоять в профессиональной организации для того чтобы  заниматься профессиональной деятельностью на законном основании, в случаях, когда  это установлено законом?</v>
      </c>
      <c r="D213" s="7" t="str">
        <f>IF(OR('8D-ARCHITECTS'!B44="N",'8D-ARCHITECTS'!B44="I"),"N",'8D-ARCHITECTS'!C44)</f>
        <v>Q8.2.5h</v>
      </c>
      <c r="E213" s="9" t="s">
        <v>236</v>
      </c>
      <c r="F213" s="7" t="e">
        <f>'8D-ARCHITECTS'!M44</f>
        <v>#N/A</v>
      </c>
      <c r="G213" s="7" t="str">
        <f>'8D-ARCHITECTS'!X44</f>
        <v/>
      </c>
    </row>
    <row r="214" spans="1:7" x14ac:dyDescent="0.2">
      <c r="A214" s="7" t="str">
        <f>'8D-ARCHITECTS'!B45</f>
        <v>I</v>
      </c>
      <c r="B214" s="2" t="str">
        <f>'8D-ARCHITECTS'!A45</f>
        <v>Q8d.3.6a</v>
      </c>
      <c r="C214" s="9" t="str">
        <f>LEFT('8D-ARCHITECTS'!E45,FIND("(Q",'8D-ARCHITECTS'!E45)-2)</f>
        <v xml:space="preserve"> Пожалуйста, предоставьте ссылку на закон/постановление, которым устанавливается такая обязанность  колонке "Комментарии"</v>
      </c>
      <c r="D214" s="7" t="str">
        <f>IF(OR('8D-ARCHITECTS'!B45="N",'8D-ARCHITECTS'!B45="I"),"N",'8D-ARCHITECTS'!C45)</f>
        <v>N</v>
      </c>
      <c r="E214" s="9" t="s">
        <v>22</v>
      </c>
      <c r="F214" s="7" t="str">
        <f>'8D-ARCHITECTS'!M45</f>
        <v/>
      </c>
      <c r="G214" s="7" t="str">
        <f>'8D-ARCHITECTS'!X45</f>
        <v/>
      </c>
    </row>
    <row r="215" spans="1:7" s="7" customFormat="1" x14ac:dyDescent="0.2">
      <c r="A215" s="7" t="str">
        <f>'8D-ARCHITECTS'!B47</f>
        <v>E</v>
      </c>
      <c r="B215" s="7" t="str">
        <f>'8D-ARCHITECTS'!A47</f>
        <v>Q8d.4.1</v>
      </c>
      <c r="C215" s="9" t="str">
        <f>LEFT('8D-ARCHITECTS'!E47,FIND("(Q",'8D-ARCHITECTS'!E47)-2)</f>
        <v>Существуют ли ограничения по правовой форме бизнеса (устанавливаются ли такие ограничения законом или решением профессионального органа или сочетанием первого и второго)?</v>
      </c>
      <c r="D215" s="7" t="str">
        <f>IF(OR('8D-ARCHITECTS'!B47="N",'8D-ARCHITECTS'!B47="I"),"N",'8D-ARCHITECTS'!C47)</f>
        <v>Q8.3.4</v>
      </c>
      <c r="E215" s="9" t="s">
        <v>237</v>
      </c>
      <c r="F215" s="7" t="e">
        <f>'8D-ARCHITECTS'!M47</f>
        <v>#N/A</v>
      </c>
      <c r="G215" s="7" t="str">
        <f>'8D-ARCHITECTS'!X47</f>
        <v/>
      </c>
    </row>
    <row r="216" spans="1:7" s="7" customFormat="1" x14ac:dyDescent="0.2">
      <c r="A216" s="7" t="str">
        <f>'8D-ARCHITECTS'!B48</f>
        <v>I</v>
      </c>
      <c r="B216" s="7" t="str">
        <f>'8D-ARCHITECTS'!A48</f>
        <v>Q8d.4.1a</v>
      </c>
      <c r="C216" s="9" t="str">
        <f>LEFT('8D-ARCHITECTS'!E48,FIND("(Q",'8D-ARCHITECTS'!E48)-2)</f>
        <v xml:space="preserve"> Пожалуйста, предоставьте ссылку на закон/постановление, которым устанавливается такая обязанность в колонке "Комментарии" </v>
      </c>
      <c r="D216" s="7" t="str">
        <f>IF(OR('8D-ARCHITECTS'!B48="N",'8D-ARCHITECTS'!B48="I"),"N",'8D-ARCHITECTS'!C48)</f>
        <v>N</v>
      </c>
      <c r="E216" s="9" t="s">
        <v>22</v>
      </c>
      <c r="F216" s="7" t="str">
        <f>'8D-ARCHITECTS'!M48</f>
        <v/>
      </c>
      <c r="G216" s="7" t="str">
        <f>'8D-ARCHITECTS'!X48</f>
        <v/>
      </c>
    </row>
    <row r="217" spans="1:7" x14ac:dyDescent="0.2">
      <c r="A217" s="7" t="str">
        <f>'8D-ARCHITECTS'!B49</f>
        <v>N</v>
      </c>
      <c r="B217" s="2" t="str">
        <f>'8D-ARCHITECTS'!A49</f>
        <v>Q8d.4.2</v>
      </c>
      <c r="C217" s="9" t="str">
        <f>LEFT('8D-ARCHITECTS'!E49,FIND("(Q",'8D-ARCHITECTS'!E49)-2)</f>
        <v xml:space="preserve"> Могут ли не архитекторы иметь долю в капитале архитекторской компании?</v>
      </c>
      <c r="D217" s="7" t="str">
        <f>IF(OR('8D-ARCHITECTS'!B49="N",'8D-ARCHITECTS'!B49="I"),"N",'8D-ARCHITECTS'!C49)</f>
        <v>N</v>
      </c>
      <c r="E217" s="9" t="s">
        <v>22</v>
      </c>
      <c r="F217" s="7" t="str">
        <f>'8D-ARCHITECTS'!M49</f>
        <v/>
      </c>
      <c r="G217" s="7" t="str">
        <f>'8D-ARCHITECTS'!X49</f>
        <v/>
      </c>
    </row>
    <row r="218" spans="1:7" s="7" customFormat="1" x14ac:dyDescent="0.2">
      <c r="A218" s="7" t="str">
        <f>'8D-ARCHITECTS'!B50</f>
        <v>N</v>
      </c>
      <c r="B218" s="7" t="str">
        <f>'8D-ARCHITECTS'!A50</f>
        <v>Q8d.4.3</v>
      </c>
      <c r="C218" s="9" t="str">
        <f>LEFT('8D-ARCHITECTS'!E50,FIND("(Q",'8D-ARCHITECTS'!E50)-2)</f>
        <v xml:space="preserve"> Существуют ли ограничения о том, какие компании могут иметь долю в капитале архитекторской компании  (устанавливаемые законом или решением профессионального органа или сочетанием первого и второго)?</v>
      </c>
      <c r="D218" s="7" t="str">
        <f>IF(OR('8D-ARCHITECTS'!B50="N",'8D-ARCHITECTS'!B50="I"),"N",'8D-ARCHITECTS'!C50)</f>
        <v>N</v>
      </c>
      <c r="E218" s="9" t="s">
        <v>22</v>
      </c>
      <c r="F218" s="7" t="str">
        <f>'8D-ARCHITECTS'!M50</f>
        <v/>
      </c>
      <c r="G218" s="7" t="str">
        <f>'8D-ARCHITECTS'!X50</f>
        <v/>
      </c>
    </row>
    <row r="219" spans="1:7" s="7" customFormat="1" x14ac:dyDescent="0.2">
      <c r="A219" s="7" t="str">
        <f>'8D-ARCHITECTS'!B51</f>
        <v>I</v>
      </c>
      <c r="B219" s="7" t="str">
        <f>'8D-ARCHITECTS'!A51</f>
        <v>Q8d.4.3a</v>
      </c>
      <c r="C219" s="9" t="str">
        <f>LEFT('8D-ARCHITECTS'!E51,FIND("(Q",'8D-ARCHITECTS'!E51)-2)</f>
        <v xml:space="preserve"> Пожалуйста, предоставьте ссылку на закон/постановление, которым устанавиваются такие ограничения на долю  собственности в капитале  в колонке "Комментарии" </v>
      </c>
      <c r="D219" s="7" t="str">
        <f>IF(OR('8D-ARCHITECTS'!B51="N",'8D-ARCHITECTS'!B51="I"),"N",'8D-ARCHITECTS'!C51)</f>
        <v>N</v>
      </c>
      <c r="E219" s="9" t="s">
        <v>22</v>
      </c>
      <c r="F219" s="7" t="str">
        <f>'8D-ARCHITECTS'!M51</f>
        <v/>
      </c>
      <c r="G219" s="7" t="str">
        <f>'8D-ARCHITECTS'!X51</f>
        <v/>
      </c>
    </row>
    <row r="220" spans="1:7" x14ac:dyDescent="0.2">
      <c r="A220" s="7" t="str">
        <f>'8D-ARCHITECTS'!B52</f>
        <v>N</v>
      </c>
      <c r="B220" s="2" t="str">
        <f>'8D-ARCHITECTS'!A52</f>
        <v>Q8d.4.4</v>
      </c>
      <c r="C220" s="9" t="str">
        <f>LEFT('8D-ARCHITECTS'!E52,FIND("(Q",'8D-ARCHITECTS'!E52)-2)</f>
        <v xml:space="preserve">  Могут ли не архитекторы иметь голосующие права в архитекторской компании?</v>
      </c>
      <c r="D220" s="7" t="str">
        <f>IF(OR('8D-ARCHITECTS'!B52="N",'8D-ARCHITECTS'!B52="I"),"N",'8D-ARCHITECTS'!C52)</f>
        <v>N</v>
      </c>
      <c r="E220" s="9" t="s">
        <v>22</v>
      </c>
      <c r="F220" s="7" t="str">
        <f>'8D-ARCHITECTS'!M52</f>
        <v/>
      </c>
      <c r="G220" s="7" t="str">
        <f>'8D-ARCHITECTS'!X52</f>
        <v/>
      </c>
    </row>
    <row r="221" spans="1:7" x14ac:dyDescent="0.2">
      <c r="A221" s="7" t="str">
        <f>'8D-ARCHITECTS'!B53</f>
        <v>N</v>
      </c>
      <c r="B221" s="2" t="str">
        <f>'8D-ARCHITECTS'!A53</f>
        <v>Q8d.4.5</v>
      </c>
      <c r="C221" s="9" t="str">
        <f>LEFT('8D-ARCHITECTS'!E53,FIND("(Q",'8D-ARCHITECTS'!E53)-2)</f>
        <v>Существуют ли ограничения по компаниям, которые могут иметь голосующие права в архитекторской компании   (установленные законом или решением профессионального органа, или сочетанием первого и второго)?</v>
      </c>
      <c r="D221" s="7" t="str">
        <f>IF(OR('8D-ARCHITECTS'!B53="N",'8D-ARCHITECTS'!B53="I"),"N",'8D-ARCHITECTS'!C53)</f>
        <v>N</v>
      </c>
      <c r="E221" s="9" t="s">
        <v>22</v>
      </c>
      <c r="F221" s="7" t="str">
        <f>'8D-ARCHITECTS'!M53</f>
        <v/>
      </c>
      <c r="G221" s="7" t="str">
        <f>'8D-ARCHITECTS'!X53</f>
        <v/>
      </c>
    </row>
    <row r="222" spans="1:7" x14ac:dyDescent="0.2">
      <c r="A222" s="7" t="str">
        <f>'8D-ARCHITECTS'!B54</f>
        <v>I</v>
      </c>
      <c r="B222" s="2" t="str">
        <f>'8D-ARCHITECTS'!A54</f>
        <v>Q8d.4.5a</v>
      </c>
      <c r="C222" s="9" t="str">
        <f>LEFT('8D-ARCHITECTS'!E54,FIND("(Q",'8D-ARCHITECTS'!E54)-2)</f>
        <v xml:space="preserve"> Пожалуйста, предоставьте ссылку на закон/постановление, которым устанавливаются такие ограничения по голосующим правам в колонке "Комментарии"</v>
      </c>
      <c r="D222" s="7" t="str">
        <f>IF(OR('8D-ARCHITECTS'!B54="N",'8D-ARCHITECTS'!B54="I"),"N",'8D-ARCHITECTS'!C54)</f>
        <v>N</v>
      </c>
      <c r="E222" s="9" t="s">
        <v>22</v>
      </c>
      <c r="F222" s="7" t="str">
        <f>'8D-ARCHITECTS'!M54</f>
        <v/>
      </c>
      <c r="G222" s="7" t="str">
        <f>'8D-ARCHITECTS'!X54</f>
        <v/>
      </c>
    </row>
    <row r="223" spans="1:7" s="7" customFormat="1" x14ac:dyDescent="0.2">
      <c r="A223" s="7" t="str">
        <f>'8D-ARCHITECTS'!B55</f>
        <v>E</v>
      </c>
      <c r="B223" s="7" t="str">
        <f>'8D-ARCHITECTS'!A55</f>
        <v>Q8d.4.6</v>
      </c>
      <c r="C223" s="9" t="str">
        <f>LEFT('8D-ARCHITECTS'!E55,FIND("(Q",'8D-ARCHITECTS'!E55)-2)</f>
        <v xml:space="preserve"> Регулируются ли сборы/тарифы, которые отдельные профессионалы и профессиональные компании могут  взимать за свои услуги государством, парламентом или самими профессионалами?</v>
      </c>
      <c r="D223" s="7" t="str">
        <f>IF(OR('8D-ARCHITECTS'!B55="N",'8D-ARCHITECTS'!B55="I"),"N",'8D-ARCHITECTS'!C55)</f>
        <v>Q8.3.8</v>
      </c>
      <c r="E223" s="9" t="s">
        <v>238</v>
      </c>
      <c r="F223" s="7" t="e">
        <f>'8D-ARCHITECTS'!M55</f>
        <v>#N/A</v>
      </c>
      <c r="G223" s="7" t="str">
        <f>'8D-ARCHITECTS'!X55</f>
        <v/>
      </c>
    </row>
    <row r="224" spans="1:7" s="7" customFormat="1" x14ac:dyDescent="0.2">
      <c r="A224" s="7" t="str">
        <f>'8D-ARCHITECTS'!B57</f>
        <v>EC</v>
      </c>
      <c r="B224" s="7" t="str">
        <f>'8D-ARCHITECTS'!A57</f>
        <v>Q8d.4.6a_i</v>
      </c>
      <c r="C224" s="9" t="str">
        <f>LEFT('8D-ARCHITECTS'!F56,FIND("(Q",'8D-ARCHITECTS'!F56)-2)&amp;" - "&amp;'8D-ARCHITECTS'!G57</f>
        <v xml:space="preserve">Еесли сборы/тарифы реулируются государством или профессиональными органами, каков характер такого регулирования? -  Необязательные рекомендуемые сборы/тарифы на определенные виды услуг </v>
      </c>
      <c r="D224" s="7" t="str">
        <f>IF(OR('8D-ARCHITECTS'!B57="N",'8D-ARCHITECTS'!B57="I"),"N",'8D-ARCHITECTS'!C57)</f>
        <v>Q8.3.8a_vi</v>
      </c>
      <c r="E224" s="9" t="s">
        <v>189</v>
      </c>
      <c r="F224" s="7" t="e">
        <f>'8D-ARCHITECTS'!M57</f>
        <v>#N/A</v>
      </c>
      <c r="G224" s="7" t="str">
        <f>'8D-ARCHITECTS'!X57</f>
        <v/>
      </c>
    </row>
    <row r="225" spans="1:7" s="7" customFormat="1" x14ac:dyDescent="0.2">
      <c r="A225" s="7" t="str">
        <f>'8D-ARCHITECTS'!B58</f>
        <v>EC</v>
      </c>
      <c r="B225" s="7" t="str">
        <f>'8D-ARCHITECTS'!A58</f>
        <v>Q8d.4.6a_ii</v>
      </c>
      <c r="C225" s="9" t="str">
        <f>LEFT('8D-ARCHITECTS'!F56,FIND("(Q",'8D-ARCHITECTS'!F56)-2)&amp;" - "&amp;'8D-ARCHITECTS'!G58</f>
        <v xml:space="preserve">Еесли сборы/тарифы реулируются государством или профессиональными органами, каков характер такого регулирования? -  Необязательные рекомендуемые сборы тарифы на все виды услуг </v>
      </c>
      <c r="D225" s="7" t="str">
        <f>IF(OR('8D-ARCHITECTS'!B58="N",'8D-ARCHITECTS'!B58="I"),"N",'8D-ARCHITECTS'!C58)</f>
        <v>Q8.3.8a_v</v>
      </c>
      <c r="E225" s="9" t="s">
        <v>190</v>
      </c>
      <c r="F225" s="7" t="e">
        <f>'8D-ARCHITECTS'!M58</f>
        <v>#N/A</v>
      </c>
      <c r="G225" s="7" t="str">
        <f>'8D-ARCHITECTS'!X58</f>
        <v/>
      </c>
    </row>
    <row r="226" spans="1:7" s="7" customFormat="1" x14ac:dyDescent="0.2">
      <c r="A226" s="7" t="str">
        <f>'8D-ARCHITECTS'!B59</f>
        <v>EC</v>
      </c>
      <c r="B226" s="7" t="str">
        <f>'8D-ARCHITECTS'!A59</f>
        <v>Q8d.4.6a_iii</v>
      </c>
      <c r="C226" s="9" t="str">
        <f>LEFT('8D-ARCHITECTS'!F56,FIND("(Q",'8D-ARCHITECTS'!F56)-2)&amp;" - "&amp;'8D-ARCHITECTS'!G59</f>
        <v xml:space="preserve">Еесли сборы/тарифы реулируются государством или профессиональными органами, каков характер такого регулирования? - Обязательные максимальные сборы/тарифы на определенные виды услуг </v>
      </c>
      <c r="D226" s="7" t="str">
        <f>IF(OR('8D-ARCHITECTS'!B59="N",'8D-ARCHITECTS'!B59="I"),"N",'8D-ARCHITECTS'!C59)</f>
        <v>Q8.3.8a_iv</v>
      </c>
      <c r="E226" s="9" t="s">
        <v>191</v>
      </c>
      <c r="F226" s="7" t="e">
        <f>'8D-ARCHITECTS'!M59</f>
        <v>#N/A</v>
      </c>
      <c r="G226" s="7" t="str">
        <f>'8D-ARCHITECTS'!X59</f>
        <v/>
      </c>
    </row>
    <row r="227" spans="1:7" x14ac:dyDescent="0.2">
      <c r="A227" s="7" t="str">
        <f>'8D-ARCHITECTS'!B60</f>
        <v>EC</v>
      </c>
      <c r="B227" s="2" t="str">
        <f>'8D-ARCHITECTS'!A60</f>
        <v>Q8d.4.6a_iv</v>
      </c>
      <c r="C227" s="9" t="str">
        <f>LEFT('8D-ARCHITECTS'!F56,FIND("(Q",'8D-ARCHITECTS'!F56)-2)&amp;" - "&amp;'8D-ARCHITECTS'!G60</f>
        <v xml:space="preserve">Еесли сборы/тарифы реулируются государством или профессиональными органами, каков характер такого регулирования? - Обязательные максимальные сборы/тарифы на все виды услуг </v>
      </c>
      <c r="D227" s="7" t="str">
        <f>IF(OR('8D-ARCHITECTS'!B60="N",'8D-ARCHITECTS'!B60="I"),"N",'8D-ARCHITECTS'!C60)</f>
        <v>Q8.3.8a_ii</v>
      </c>
      <c r="E227" s="9" t="s">
        <v>192</v>
      </c>
      <c r="F227" s="7" t="e">
        <f>'8D-ARCHITECTS'!M60</f>
        <v>#N/A</v>
      </c>
      <c r="G227" s="7" t="str">
        <f>'8D-ARCHITECTS'!X60</f>
        <v/>
      </c>
    </row>
    <row r="228" spans="1:7" s="7" customFormat="1" x14ac:dyDescent="0.2">
      <c r="A228" s="7" t="str">
        <f>'8D-ARCHITECTS'!B61</f>
        <v>EC</v>
      </c>
      <c r="B228" s="7" t="str">
        <f>'8D-ARCHITECTS'!A61</f>
        <v>Q8d.4.6a_v</v>
      </c>
      <c r="C228" s="9" t="str">
        <f>LEFT('8D-ARCHITECTS'!F56,FIND("(Q",'8D-ARCHITECTS'!F56)-2)&amp;" - "&amp;'8D-ARCHITECTS'!G61</f>
        <v xml:space="preserve">Еесли сборы/тарифы реулируются государством или профессиональными органами, каков характер такого регулирования? - Обязательные минимальные или фиксированные сборы/тарифы на некоторые вид услуг </v>
      </c>
      <c r="D228" s="7" t="str">
        <f>IF(OR('8D-ARCHITECTS'!B61="N",'8D-ARCHITECTS'!B61="I"),"N",'8D-ARCHITECTS'!C61)</f>
        <v>Q8.3.8a_iii</v>
      </c>
      <c r="E228" s="9" t="s">
        <v>193</v>
      </c>
      <c r="F228" s="7" t="e">
        <f>'8D-ARCHITECTS'!M61</f>
        <v>#N/A</v>
      </c>
      <c r="G228" s="7" t="str">
        <f>'8D-ARCHITECTS'!X61</f>
        <v/>
      </c>
    </row>
    <row r="229" spans="1:7" x14ac:dyDescent="0.2">
      <c r="A229" s="7" t="str">
        <f>'8D-ARCHITECTS'!B62</f>
        <v>EC</v>
      </c>
      <c r="B229" s="2" t="str">
        <f>'8D-ARCHITECTS'!A62</f>
        <v>Q8d.4.6a_vi</v>
      </c>
      <c r="C229" s="9" t="str">
        <f>LEFT('8D-ARCHITECTS'!F56,FIND("(Q",'8D-ARCHITECTS'!F56)-2)&amp;" - "&amp;'8D-ARCHITECTS'!G62</f>
        <v xml:space="preserve">Еесли сборы/тарифы реулируются государством или профессиональными органами, каков характер такого регулирования? - Обязательные минимальные или фиксированные сборы/тарифы на все виды услуг  </v>
      </c>
      <c r="D229" s="7" t="str">
        <f>IF(OR('8D-ARCHITECTS'!B62="N",'8D-ARCHITECTS'!B62="I"),"N",'8D-ARCHITECTS'!C62)</f>
        <v>Q8.3.8a_i</v>
      </c>
      <c r="E229" s="9" t="s">
        <v>194</v>
      </c>
      <c r="F229" s="7" t="e">
        <f>'8D-ARCHITECTS'!M62</f>
        <v>#N/A</v>
      </c>
      <c r="G229" s="7" t="str">
        <f>'8D-ARCHITECTS'!X62</f>
        <v/>
      </c>
    </row>
    <row r="230" spans="1:7" x14ac:dyDescent="0.2">
      <c r="A230" s="7" t="str">
        <f>'8D-ARCHITECTS'!B63</f>
        <v>I</v>
      </c>
      <c r="B230" s="2" t="str">
        <f>'8D-ARCHITECTS'!A63</f>
        <v>Q8d.4.6b</v>
      </c>
      <c r="C230" s="9" t="str">
        <f>LEFT('8D-ARCHITECTS'!F63,FIND("(Q",'8D-ARCHITECTS'!F63)-2)</f>
        <v xml:space="preserve"> Пожалуйста, предоставьте ссылку на самый последний набор регулируемых сборов или на закон /постановление, которое определяет, кто и как должен их устанавливать в колонке "Комментарии" </v>
      </c>
      <c r="D230" s="7" t="str">
        <f>IF(OR('8D-ARCHITECTS'!B63="N",'8D-ARCHITECTS'!B63="I"),"N",'8D-ARCHITECTS'!C63)</f>
        <v>N</v>
      </c>
      <c r="E230" s="9" t="s">
        <v>22</v>
      </c>
      <c r="F230" s="7" t="str">
        <f>'8D-ARCHITECTS'!M63</f>
        <v/>
      </c>
      <c r="G230" s="7" t="str">
        <f>'8D-ARCHITECTS'!X63</f>
        <v/>
      </c>
    </row>
    <row r="231" spans="1:7" x14ac:dyDescent="0.2">
      <c r="A231" s="7" t="str">
        <f>'8D-ARCHITECTS'!B64</f>
        <v>E</v>
      </c>
      <c r="B231" s="2" t="str">
        <f>'8D-ARCHITECTS'!A64</f>
        <v>Q8d.4.7</v>
      </c>
      <c r="C231" s="9" t="str">
        <f>LEFT('8D-ARCHITECTS'!E64,FIND("(Q",'8D-ARCHITECTS'!E64)-2)</f>
        <v xml:space="preserve"> При условии, что реклама не является ни ложной, ни вводящей в заблуждение или обманной, существуют ли  ограничения по рекламе и маркетингу данными профессионалами и/или профессиональными  (устанавливаемые законом или решением профессиональных органов или сочетанием первого и второго)?</v>
      </c>
      <c r="D231" s="7" t="str">
        <f>IF(OR('8D-ARCHITECTS'!B64="N",'8D-ARCHITECTS'!B64="I"),"N",'8D-ARCHITECTS'!C64)</f>
        <v>Q8.3.9_ARC</v>
      </c>
      <c r="E231" s="9" t="s">
        <v>239</v>
      </c>
      <c r="F231" s="7" t="e">
        <f>'8D-ARCHITECTS'!M64</f>
        <v>#N/A</v>
      </c>
      <c r="G231" s="7" t="str">
        <f>'8D-ARCHITECTS'!X64</f>
        <v/>
      </c>
    </row>
    <row r="232" spans="1:7" x14ac:dyDescent="0.2">
      <c r="A232" s="7" t="str">
        <f>'8D-ARCHITECTS'!B65</f>
        <v>I</v>
      </c>
      <c r="B232" s="2" t="str">
        <f>'8D-ARCHITECTS'!A65</f>
        <v>Q8d.4.7a</v>
      </c>
      <c r="C232" s="9" t="str">
        <f>LEFT('8D-ARCHITECTS'!E65,FIND("(Q",'8D-ARCHITECTS'!E65)-2)</f>
        <v xml:space="preserve"> Пожалуйста, предоставьте ссылку на закон/постановление, которым устанавливаются такие ограничения в колонке "Комментарии"</v>
      </c>
      <c r="D232" s="7" t="str">
        <f>IF(OR('8D-ARCHITECTS'!B65="N",'8D-ARCHITECTS'!B65="I"),"N",'8D-ARCHITECTS'!C65)</f>
        <v>N</v>
      </c>
      <c r="E232" s="9" t="s">
        <v>22</v>
      </c>
      <c r="F232" s="7" t="str">
        <f>'8D-ARCHITECTS'!M65</f>
        <v/>
      </c>
      <c r="G232" s="7" t="str">
        <f>'8D-ARCHITECTS'!X65</f>
        <v/>
      </c>
    </row>
    <row r="233" spans="1:7" x14ac:dyDescent="0.2">
      <c r="A233" s="7" t="str">
        <f>'8D-ARCHITECTS'!B66</f>
        <v>EC</v>
      </c>
      <c r="B233" s="2" t="str">
        <f>'8D-ARCHITECTS'!A66</f>
        <v>Q8d.4.8</v>
      </c>
      <c r="C233" s="9" t="str">
        <f>LEFT('8D-ARCHITECTS'!E66,FIND("(Q",'8D-ARCHITECTS'!E66)-2)</f>
        <v>Существуют ли ограничения по межпрофессиональному бизнес сотрудничеству между архитекторами и другими профессионалами (например, партнерства, совместные предприятия), устанавливаемые законом или решением профессионального органа  или сочетанием первого и второго?</v>
      </c>
      <c r="D233" s="7" t="str">
        <f>IF(OR('8D-ARCHITECTS'!B66="N",'8D-ARCHITECTS'!B66="I"),"N",'8D-ARCHITECTS'!C66)</f>
        <v>Q8.3.10_ARC</v>
      </c>
      <c r="E233" s="9" t="s">
        <v>240</v>
      </c>
      <c r="F233" s="7" t="e">
        <f>'8D-ARCHITECTS'!M66</f>
        <v>#N/A</v>
      </c>
      <c r="G233" s="7" t="str">
        <f>'8D-ARCHITECTS'!X66</f>
        <v/>
      </c>
    </row>
    <row r="234" spans="1:7" x14ac:dyDescent="0.2">
      <c r="A234" s="7" t="str">
        <f>'8D-ARCHITECTS'!B67</f>
        <v>I</v>
      </c>
      <c r="B234" s="2" t="str">
        <f>'8D-ARCHITECTS'!A67</f>
        <v>Q8d.4.8a</v>
      </c>
      <c r="C234" s="9" t="str">
        <f>LEFT('8D-ARCHITECTS'!E67,FIND("(Q",'8D-ARCHITECTS'!E67)-2)</f>
        <v xml:space="preserve"> Пожалуйста, предоставьте ссылку на закон/постановление, которым устанавливаются такие ограничения в колонке "Комментарии"</v>
      </c>
      <c r="D234" s="7" t="str">
        <f>IF(OR('8D-ARCHITECTS'!B67="N",'8D-ARCHITECTS'!B67="I"),"N",'8D-ARCHITECTS'!C67)</f>
        <v>N</v>
      </c>
      <c r="E234" s="9" t="s">
        <v>22</v>
      </c>
      <c r="F234" s="7" t="str">
        <f>'8D-ARCHITECTS'!M67</f>
        <v/>
      </c>
      <c r="G234" s="7" t="str">
        <f>'8D-ARCHITECTS'!X67</f>
        <v/>
      </c>
    </row>
    <row r="235" spans="1:7" s="7" customFormat="1" x14ac:dyDescent="0.2">
      <c r="A235" s="7" t="str">
        <f>'8D-ARCHITECTS'!B69</f>
        <v>N</v>
      </c>
      <c r="B235" s="7" t="str">
        <f>'8D-ARCHITECTS'!A69</f>
        <v>Q8d.5.1</v>
      </c>
      <c r="C235" s="9" t="str">
        <f>LEFT('8D-ARCHITECTS'!E69,FIND("(Q",'8D-ARCHITECTS'!E69)-2)</f>
        <v>Является ли ваша страна участницей Соглашений о Взаимном Признании (СВП) архтекторов с другими странами?</v>
      </c>
      <c r="D235" s="7" t="str">
        <f>IF(OR('8D-ARCHITECTS'!B69="N",'8D-ARCHITECTS'!B69="I"),"N",'8D-ARCHITECTS'!C69)</f>
        <v>N</v>
      </c>
      <c r="E235" s="9" t="s">
        <v>22</v>
      </c>
      <c r="F235" s="7" t="str">
        <f>'8D-ARCHITECTS'!M69</f>
        <v/>
      </c>
      <c r="G235" s="7" t="str">
        <f>'8D-ARCHITECTS'!X69</f>
        <v/>
      </c>
    </row>
    <row r="236" spans="1:7" x14ac:dyDescent="0.2">
      <c r="A236" s="7" t="str">
        <f>'8D-ARCHITECTS'!B70</f>
        <v>I</v>
      </c>
      <c r="B236" s="2" t="str">
        <f>'8D-ARCHITECTS'!A70</f>
        <v>Q8d.5.1a</v>
      </c>
      <c r="C236" s="9" t="str">
        <f>LEFT('8D-ARCHITECTS'!E70,FIND("(Q",'8D-ARCHITECTS'!E70)-2)</f>
        <v xml:space="preserve"> Пожалуйста, предоставьте ссылку на, как минимум, одно СВП в колонке "Комментарии"</v>
      </c>
      <c r="D236" s="7" t="str">
        <f>IF(OR('8D-ARCHITECTS'!B70="N",'8D-ARCHITECTS'!B70="I"),"N",'8D-ARCHITECTS'!C70)</f>
        <v>N</v>
      </c>
      <c r="E236" s="9" t="s">
        <v>22</v>
      </c>
      <c r="F236" s="7" t="str">
        <f>'8D-ARCHITECTS'!M70</f>
        <v/>
      </c>
      <c r="G236" s="7" t="str">
        <f>'8D-ARCHITECTS'!X70</f>
        <v/>
      </c>
    </row>
    <row r="237" spans="1:7" s="7" customFormat="1" x14ac:dyDescent="0.2">
      <c r="A237" s="7" t="str">
        <f>'8D-ARCHITECTS'!B71</f>
        <v>N</v>
      </c>
      <c r="B237" s="7" t="str">
        <f>'8D-ARCHITECTS'!A71</f>
        <v>Q8d.5.2</v>
      </c>
      <c r="C237" s="9" t="str">
        <f>LEFT('8D-ARCHITECTS'!E71,FIND("(Q",'8D-ARCHITECTS'!E71)-2)</f>
        <v>Создают ли законы/постановления понятный и прозрачный процесс признания образовательных титулов, которые были получены зарубежом для архитекторов?</v>
      </c>
      <c r="D237" s="7" t="str">
        <f>IF(OR('8D-ARCHITECTS'!B71="N",'8D-ARCHITECTS'!B71="I"),"N",'8D-ARCHITECTS'!C71)</f>
        <v>N</v>
      </c>
      <c r="E237" s="9" t="s">
        <v>22</v>
      </c>
      <c r="F237" s="7" t="str">
        <f>'8D-ARCHITECTS'!M71</f>
        <v/>
      </c>
      <c r="G237" s="7" t="str">
        <f>'8D-ARCHITECTS'!X71</f>
        <v/>
      </c>
    </row>
    <row r="238" spans="1:7" s="7" customFormat="1" x14ac:dyDescent="0.2">
      <c r="A238" s="7" t="str">
        <f>'8D-ARCHITECTS'!B72</f>
        <v>N</v>
      </c>
      <c r="B238" s="7" t="str">
        <f>'8D-ARCHITECTS'!A72</f>
        <v>Q8d.5.3</v>
      </c>
      <c r="C238" s="9" t="str">
        <f>LEFT('8D-ARCHITECTS'!E72,FIND("(Q",'8D-ARCHITECTS'!E72)-2)</f>
        <v>Обязаны ли зарубежные архитекторы сдать местный экзамен для того чтобы практиковать?</v>
      </c>
      <c r="D238" s="7" t="str">
        <f>IF(OR('8D-ARCHITECTS'!B72="N",'8D-ARCHITECTS'!B72="I"),"N",'8D-ARCHITECTS'!C72)</f>
        <v>N</v>
      </c>
      <c r="E238" s="9" t="s">
        <v>22</v>
      </c>
      <c r="F238" s="7" t="str">
        <f>'8D-ARCHITECTS'!M72</f>
        <v/>
      </c>
      <c r="G238" s="7" t="str">
        <f>'8D-ARCHITECTS'!X72</f>
        <v/>
      </c>
    </row>
    <row r="239" spans="1:7" x14ac:dyDescent="0.2">
      <c r="A239" s="7" t="str">
        <f>'8E-CIVIL ENGINEERS'!B6</f>
        <v>I</v>
      </c>
      <c r="B239" s="7" t="str">
        <f>'8E-CIVIL ENGINEERS'!A6</f>
        <v>Q8e.01</v>
      </c>
      <c r="C239" s="9" t="str">
        <f>LEFT('8E-CIVIL ENGINEERS'!E6,FIND("(Q",'8E-CIVIL ENGINEERS'!E6)-2)</f>
        <v xml:space="preserve"> Существует ли профессия инженера гражданского строительства в вашей стране ?</v>
      </c>
      <c r="D239" s="7" t="str">
        <f>IF(OR('8E-CIVIL ENGINEERS'!B6="N",'8E-CIVIL ENGINEERS'!B6="I"),"N",'8E-CIVIL ENGINEERS'!C6)</f>
        <v>N</v>
      </c>
      <c r="E239" s="9" t="s">
        <v>22</v>
      </c>
      <c r="F239" s="7" t="str">
        <f>'8E-CIVIL ENGINEERS'!M6</f>
        <v/>
      </c>
      <c r="G239" s="7" t="str">
        <f>'8E-CIVIL ENGINEERS'!X6</f>
        <v/>
      </c>
    </row>
    <row r="240" spans="1:7" x14ac:dyDescent="0.2">
      <c r="A240" s="7" t="str">
        <f>'8E-CIVIL ENGINEERS'!B7</f>
        <v>I</v>
      </c>
      <c r="B240" s="7" t="str">
        <f>'8E-CIVIL ENGINEERS'!A7</f>
        <v>Q8e.02</v>
      </c>
      <c r="C240" s="9" t="str">
        <f>LEFT('8E-CIVIL ENGINEERS'!E7,FIND("(Q",'8E-CIVIL ENGINEERS'!E7)-2)</f>
        <v>Пожалуйста, укажите по какой конкретно профессии вы отвечаете на вопросы анкеты</v>
      </c>
      <c r="D240" s="7" t="str">
        <f>IF(OR('8E-CIVIL ENGINEERS'!B7="N",'8E-CIVIL ENGINEERS'!B7="I"),"N",'8E-CIVIL ENGINEERS'!C7)</f>
        <v>N</v>
      </c>
      <c r="E240" s="9" t="s">
        <v>22</v>
      </c>
      <c r="F240" s="7" t="str">
        <f>'8E-CIVIL ENGINEERS'!M7</f>
        <v/>
      </c>
      <c r="G240" s="7" t="str">
        <f>'8E-CIVIL ENGINEERS'!X7</f>
        <v/>
      </c>
    </row>
    <row r="241" spans="1:7" x14ac:dyDescent="0.2">
      <c r="A241" s="7" t="str">
        <f>'8E-CIVIL ENGINEERS'!B8</f>
        <v>I</v>
      </c>
      <c r="B241" s="7" t="str">
        <f>'8E-CIVIL ENGINEERS'!A8</f>
        <v>Q8e.03</v>
      </c>
      <c r="C241" s="9" t="str">
        <f>LEFT('8E-CIVIL ENGINEERS'!E8,FIND("(Q",'8E-CIVIL ENGINEERS'!E8)-2)</f>
        <v>Для какой юрисдикции вы отвечаете на вопрос?</v>
      </c>
      <c r="D241" s="7" t="str">
        <f>IF(OR('8E-CIVIL ENGINEERS'!B8="N",'8E-CIVIL ENGINEERS'!B8="I"),"N",'8E-CIVIL ENGINEERS'!C8)</f>
        <v>N</v>
      </c>
      <c r="E241" s="9" t="s">
        <v>22</v>
      </c>
      <c r="F241" s="7" t="str">
        <f>'8E-CIVIL ENGINEERS'!M8</f>
        <v/>
      </c>
      <c r="G241" s="7" t="str">
        <f>'8E-CIVIL ENGINEERS'!X8</f>
        <v/>
      </c>
    </row>
    <row r="242" spans="1:7" x14ac:dyDescent="0.2">
      <c r="A242" s="7" t="str">
        <f>'8E-CIVIL ENGINEERS'!B11</f>
        <v>E</v>
      </c>
      <c r="B242" s="2" t="str">
        <f>'8E-CIVIL ENGINEERS'!A11</f>
        <v>Q8e.1.1_1</v>
      </c>
      <c r="C242" s="9" t="str">
        <f>LEFT('8E-CIVIL ENGINEERS'!E10,FIND("(Q",'8E-CIVIL ENGINEERS'!E10)-2)&amp;" - "&amp;'8E-CIVIL ENGINEERS'!F11</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Технико-экономические обоснования </v>
      </c>
      <c r="D242" s="7" t="str">
        <f>IF(OR('8E-CIVIL ENGINEERS'!B11="N",'8E-CIVIL ENGINEERS'!B11="I"),"N",'8E-CIVIL ENGINEERS'!C11)</f>
        <v>Q8.1.3_1</v>
      </c>
      <c r="E242" s="9" t="s">
        <v>241</v>
      </c>
      <c r="F242" s="7" t="e">
        <f>'8E-CIVIL ENGINEERS'!M11</f>
        <v>#N/A</v>
      </c>
      <c r="G242" s="7" t="str">
        <f>'8E-CIVIL ENGINEERS'!X11</f>
        <v/>
      </c>
    </row>
    <row r="243" spans="1:7" x14ac:dyDescent="0.2">
      <c r="A243" s="7" t="str">
        <f>'8E-CIVIL ENGINEERS'!B12</f>
        <v>E</v>
      </c>
      <c r="B243" s="2" t="str">
        <f>'8E-CIVIL ENGINEERS'!A12</f>
        <v>Q8e.1.1_2</v>
      </c>
      <c r="C243" s="9" t="str">
        <f>LEFT('8E-CIVIL ENGINEERS'!E10,FIND("(Q",'8E-CIVIL ENGINEERS'!E10)-2)&amp;" - "&amp;'8E-CIVIL ENGINEERS'!F12</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Экологические оценки </v>
      </c>
      <c r="D243" s="7" t="str">
        <f>IF(OR('8E-CIVIL ENGINEERS'!B12="N",'8E-CIVIL ENGINEERS'!B12="I"),"N",'8E-CIVIL ENGINEERS'!C12)</f>
        <v>Q8.1.3_2</v>
      </c>
      <c r="E243" s="9" t="s">
        <v>242</v>
      </c>
      <c r="F243" s="7" t="e">
        <f>'8E-CIVIL ENGINEERS'!M12</f>
        <v>#N/A</v>
      </c>
      <c r="G243" s="7" t="str">
        <f>'8E-CIVIL ENGINEERS'!X12</f>
        <v/>
      </c>
    </row>
    <row r="244" spans="1:7" x14ac:dyDescent="0.2">
      <c r="A244" s="7" t="str">
        <f>'8E-CIVIL ENGINEERS'!B13</f>
        <v>E</v>
      </c>
      <c r="B244" s="2" t="str">
        <f>'8E-CIVIL ENGINEERS'!A13</f>
        <v>Q8e.1.1_3</v>
      </c>
      <c r="C244" s="9" t="str">
        <f>LEFT('8E-CIVIL ENGINEERS'!E10,FIND("(Q",'8E-CIVIL ENGINEERS'!E10)-2)&amp;" - "&amp;'8E-CIVIL ENGINEERS'!F13</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Планирование и проектирование </v>
      </c>
      <c r="D244" s="7" t="str">
        <f>IF(OR('8E-CIVIL ENGINEERS'!B13="N",'8E-CIVIL ENGINEERS'!B13="I"),"N",'8E-CIVIL ENGINEERS'!C13)</f>
        <v>Q8.1.3_3</v>
      </c>
      <c r="E244" s="9" t="s">
        <v>243</v>
      </c>
      <c r="F244" s="7" t="e">
        <f>'8E-CIVIL ENGINEERS'!M13</f>
        <v>#N/A</v>
      </c>
      <c r="G244" s="7" t="str">
        <f>'8E-CIVIL ENGINEERS'!X13</f>
        <v/>
      </c>
    </row>
    <row r="245" spans="1:7" x14ac:dyDescent="0.2">
      <c r="A245" s="7" t="str">
        <f>'8E-CIVIL ENGINEERS'!B14</f>
        <v>E</v>
      </c>
      <c r="B245" s="2" t="str">
        <f>'8E-CIVIL ENGINEERS'!A14</f>
        <v>Q8e.1.1_4</v>
      </c>
      <c r="C245" s="9" t="str">
        <f>LEFT('8E-CIVIL ENGINEERS'!E10,FIND("(Q",'8E-CIVIL ENGINEERS'!E10)-2)&amp;" - "&amp;'8E-CIVIL ENGINEERS'!F14</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Представительство для получения  разрешений (подписание проектов) </v>
      </c>
      <c r="D245" s="7" t="str">
        <f>IF(OR('8E-CIVIL ENGINEERS'!B14="N",'8E-CIVIL ENGINEERS'!B14="I"),"N",'8E-CIVIL ENGINEERS'!C14)</f>
        <v>Q8.1.3_4</v>
      </c>
      <c r="E245" s="9" t="s">
        <v>244</v>
      </c>
      <c r="F245" s="7" t="e">
        <f>'8E-CIVIL ENGINEERS'!M14</f>
        <v>#N/A</v>
      </c>
      <c r="G245" s="7" t="str">
        <f>'8E-CIVIL ENGINEERS'!X14</f>
        <v/>
      </c>
    </row>
    <row r="246" spans="1:7" x14ac:dyDescent="0.2">
      <c r="A246" s="7" t="str">
        <f>'8E-CIVIL ENGINEERS'!B15</f>
        <v>E</v>
      </c>
      <c r="B246" s="2" t="str">
        <f>'8E-CIVIL ENGINEERS'!A15</f>
        <v>Q8e.1.1_5</v>
      </c>
      <c r="C246" s="9" t="str">
        <f>LEFT('8E-CIVIL ENGINEERS'!E10,FIND("(Q",'8E-CIVIL ENGINEERS'!E10)-2)&amp;" - "&amp;'8E-CIVIL ENGINEERS'!F15</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Администрация тендерных предложений и договоров </v>
      </c>
      <c r="D246" s="7" t="str">
        <f>IF(OR('8E-CIVIL ENGINEERS'!B15="N",'8E-CIVIL ENGINEERS'!B15="I"),"N",'8E-CIVIL ENGINEERS'!C15)</f>
        <v>Q8.1.3_5</v>
      </c>
      <c r="E246" s="9" t="s">
        <v>245</v>
      </c>
      <c r="F246" s="7" t="e">
        <f>'8E-CIVIL ENGINEERS'!M15</f>
        <v>#N/A</v>
      </c>
      <c r="G246" s="7" t="str">
        <f>'8E-CIVIL ENGINEERS'!X15</f>
        <v/>
      </c>
    </row>
    <row r="247" spans="1:7" x14ac:dyDescent="0.2">
      <c r="A247" s="7" t="str">
        <f>'8E-CIVIL ENGINEERS'!B16</f>
        <v>E</v>
      </c>
      <c r="B247" s="2" t="str">
        <f>'8E-CIVIL ENGINEERS'!A16</f>
        <v>Q8e.1.1_6</v>
      </c>
      <c r="C247" s="9" t="str">
        <f>LEFT('8E-CIVIL ENGINEERS'!E10,FIND("(Q",'8E-CIVIL ENGINEERS'!E10)-2)&amp;" - "&amp;'8E-CIVIL ENGINEERS'!F16</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Дача экспертных показаний (например, в суде) </v>
      </c>
      <c r="D247" s="7" t="str">
        <f>IF(OR('8E-CIVIL ENGINEERS'!B16="N",'8E-CIVIL ENGINEERS'!B16="I"),"N",'8E-CIVIL ENGINEERS'!C16)</f>
        <v>Q8.1.3_10</v>
      </c>
      <c r="E247" s="9" t="s">
        <v>246</v>
      </c>
      <c r="F247" s="7" t="e">
        <f>'8E-CIVIL ENGINEERS'!M16</f>
        <v>#N/A</v>
      </c>
      <c r="G247" s="7" t="str">
        <f>'8E-CIVIL ENGINEERS'!X16</f>
        <v/>
      </c>
    </row>
    <row r="248" spans="1:7" x14ac:dyDescent="0.2">
      <c r="A248" s="7" t="str">
        <f>'8E-CIVIL ENGINEERS'!B17</f>
        <v>N</v>
      </c>
      <c r="B248" s="2" t="str">
        <f>'8E-CIVIL ENGINEERS'!A17</f>
        <v>Q8e.1.1_7</v>
      </c>
      <c r="C248" s="9" t="str">
        <f>LEFT('8E-CIVIL ENGINEERS'!E10,FIND("(Q",'8E-CIVIL ENGINEERS'!E10)-2)&amp;" - "&amp;'8E-CIVIL ENGINEERS'!F17</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Подготовка/подача/подписание документов технического контроля и технического соответствия или заверение проекта и соблюдение законодательства в области строительства/стандартов исполнения, качества, затрат и безопасности  </v>
      </c>
      <c r="D248" s="7" t="str">
        <f>IF(OR('8E-CIVIL ENGINEERS'!B17="N",'8E-CIVIL ENGINEERS'!B17="I"),"N",'8E-CIVIL ENGINEERS'!C17)</f>
        <v>N</v>
      </c>
      <c r="E248" s="9" t="s">
        <v>22</v>
      </c>
      <c r="F248" s="7" t="str">
        <f>'8E-CIVIL ENGINEERS'!M17</f>
        <v/>
      </c>
      <c r="G248" s="7" t="str">
        <f>'8E-CIVIL ENGINEERS'!X17</f>
        <v/>
      </c>
    </row>
    <row r="249" spans="1:7" x14ac:dyDescent="0.2">
      <c r="A249" s="7" t="str">
        <f>'8E-CIVIL ENGINEERS'!B18</f>
        <v>N</v>
      </c>
      <c r="B249" s="2" t="str">
        <f>'8E-CIVIL ENGINEERS'!A18</f>
        <v>Q8e.1.1_8</v>
      </c>
      <c r="C249" s="9" t="str">
        <f>LEFT('8E-CIVIL ENGINEERS'!E10,FIND("(Q",'8E-CIVIL ENGINEERS'!E10)-2)&amp;" - "&amp;'8E-CIVIL ENGINEERS'!F18</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Управление и надзор за проведением строительных работ, включая надзор за работой специалистов </v>
      </c>
      <c r="D249" s="7" t="str">
        <f>IF(OR('8E-CIVIL ENGINEERS'!B18="N",'8E-CIVIL ENGINEERS'!B18="I"),"N",'8E-CIVIL ENGINEERS'!C18)</f>
        <v>N</v>
      </c>
      <c r="E249" s="9" t="s">
        <v>22</v>
      </c>
      <c r="F249" s="7" t="str">
        <f>'8E-CIVIL ENGINEERS'!M18</f>
        <v/>
      </c>
      <c r="G249" s="7" t="str">
        <f>'8E-CIVIL ENGINEERS'!X18</f>
        <v/>
      </c>
    </row>
    <row r="250" spans="1:7" x14ac:dyDescent="0.2">
      <c r="A250" s="7" t="str">
        <f>'8E-CIVIL ENGINEERS'!B19</f>
        <v>E</v>
      </c>
      <c r="B250" s="2" t="str">
        <f>'8E-CIVIL ENGINEERS'!A19</f>
        <v>Q8e.1.1_9</v>
      </c>
      <c r="C250" s="9" t="str">
        <f>LEFT('8E-CIVIL ENGINEERS'!E10,FIND("(Q",'8E-CIVIL ENGINEERS'!E10)-2)&amp;" - "&amp;'8E-CIVIL ENGINEERS'!F19</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Управление строительными затратами </v>
      </c>
      <c r="D250" s="7" t="str">
        <f>IF(OR('8E-CIVIL ENGINEERS'!B19="N",'8E-CIVIL ENGINEERS'!B19="I"),"N",'8E-CIVIL ENGINEERS'!C19)</f>
        <v>Q8.1.3_7</v>
      </c>
      <c r="E250" s="9" t="s">
        <v>247</v>
      </c>
      <c r="F250" s="7" t="e">
        <f>'8E-CIVIL ENGINEERS'!M19</f>
        <v>#N/A</v>
      </c>
      <c r="G250" s="7" t="str">
        <f>'8E-CIVIL ENGINEERS'!X19</f>
        <v/>
      </c>
    </row>
    <row r="251" spans="1:7" x14ac:dyDescent="0.2">
      <c r="A251" s="7" t="str">
        <f>'8E-CIVIL ENGINEERS'!B20</f>
        <v>N</v>
      </c>
      <c r="B251" s="2" t="str">
        <f>'8E-CIVIL ENGINEERS'!A20</f>
        <v>Q8e.1.1_10</v>
      </c>
      <c r="C251" s="9" t="str">
        <f>LEFT('8E-CIVIL ENGINEERS'!E10,FIND("(Q",'8E-CIVIL ENGINEERS'!E10)-2)&amp;" - "&amp;'8E-CIVIL ENGINEERS'!F20</f>
        <v xml:space="preserve">Имеют ли инженеры гражданского строительства эксклюзивные или совместные эксклюзивные права заниматься видами деятельности, перечисленными ниже? - Топография, демаркация и топографические съемки  </v>
      </c>
      <c r="D251" s="7" t="str">
        <f>IF(OR('8E-CIVIL ENGINEERS'!B20="N",'8E-CIVIL ENGINEERS'!B20="I"),"N",'8E-CIVIL ENGINEERS'!C20)</f>
        <v>N</v>
      </c>
      <c r="E251" s="9" t="s">
        <v>22</v>
      </c>
      <c r="F251" s="7" t="str">
        <f>'8E-CIVIL ENGINEERS'!M20</f>
        <v/>
      </c>
      <c r="G251" s="7" t="str">
        <f>'8E-CIVIL ENGINEERS'!X20</f>
        <v/>
      </c>
    </row>
    <row r="252" spans="1:7" x14ac:dyDescent="0.2">
      <c r="A252" s="7" t="str">
        <f>'8E-CIVIL ENGINEERS'!B21</f>
        <v>N</v>
      </c>
      <c r="B252" s="2" t="str">
        <f>'8E-CIVIL ENGINEERS'!A21</f>
        <v>Q8e.1.1_11</v>
      </c>
      <c r="C252" s="9" t="str">
        <f>LEFT('8E-CIVIL ENGINEERS'!E10,FIND("(Q",'8E-CIVIL ENGINEERS'!E10)-2)&amp;" - "&amp;'8E-CIVIL ENGINEERS'!F21</f>
        <v>Имеют ли инженеры гражданского строительства эксклюзивные или совместные эксклюзивные права заниматься видами деятельности, перечисленными ниже? -  Прочее (Пожалуйста, перечислите любые виды деятельности, на которые инженеры гражданского строительства могут иметь эксклюзивные или совместные эксклюзивные права, в случае с совместным правом на занятие деятельностью , укажите с какими профессиями в колонке "Комментарии")</v>
      </c>
      <c r="D252" s="7" t="str">
        <f>IF(OR('8E-CIVIL ENGINEERS'!B21="N",'8E-CIVIL ENGINEERS'!B21="I"),"N",'8E-CIVIL ENGINEERS'!C21)</f>
        <v>N</v>
      </c>
      <c r="E252" s="9" t="s">
        <v>22</v>
      </c>
      <c r="F252" s="7" t="str">
        <f>'8E-CIVIL ENGINEERS'!M21</f>
        <v/>
      </c>
      <c r="G252" s="7" t="str">
        <f>'8E-CIVIL ENGINEERS'!X21</f>
        <v/>
      </c>
    </row>
    <row r="253" spans="1:7" s="7" customFormat="1" x14ac:dyDescent="0.2">
      <c r="A253" s="7" t="str">
        <f>'8E-CIVIL ENGINEERS'!B22</f>
        <v>I</v>
      </c>
      <c r="B253" s="7" t="str">
        <f>'8E-CIVIL ENGINEERS'!A22</f>
        <v>Q8d.1.1a</v>
      </c>
      <c r="C253" s="9" t="str">
        <f>LEFT('8E-CIVIL ENGINEERS'!E22,FIND("(Q",'8E-CIVIL ENGINEERS'!E22)-2)</f>
        <v xml:space="preserve"> Пожалуйста, предоставьте ссылку на закон/постановление, которое устанавливает виды деятельности зарезервированные за данной профессией </v>
      </c>
      <c r="D253" s="7" t="str">
        <f>IF(OR('8E-CIVIL ENGINEERS'!B22="N",'8E-CIVIL ENGINEERS'!B22="I"),"N",'8E-CIVIL ENGINEERS'!C22)</f>
        <v>N</v>
      </c>
      <c r="E253" s="9" t="s">
        <v>22</v>
      </c>
      <c r="F253" s="7" t="str">
        <f>'8E-CIVIL ENGINEERS'!M22</f>
        <v/>
      </c>
      <c r="G253" s="7" t="str">
        <f>'8E-CIVIL ENGINEERS'!X22</f>
        <v/>
      </c>
    </row>
    <row r="254" spans="1:7" x14ac:dyDescent="0.2">
      <c r="A254" s="7" t="str">
        <f>'8E-CIVIL ENGINEERS'!B23</f>
        <v>N</v>
      </c>
      <c r="B254" s="2" t="str">
        <f>'8E-CIVIL ENGINEERS'!A23</f>
        <v>Q8e.1.2</v>
      </c>
      <c r="C254" s="9" t="str">
        <f>LEFT('8E-CIVIL ENGINEERS'!E23,FIND("(Q",'8E-CIVIL ENGINEERS'!E23)-2)</f>
        <v>Защищен ли законом профессиональный титул инженера гражданского строительства?</v>
      </c>
      <c r="D254" s="7" t="str">
        <f>IF(OR('8E-CIVIL ENGINEERS'!B23="N",'8E-CIVIL ENGINEERS'!B23="I"),"N",'8E-CIVIL ENGINEERS'!C23)</f>
        <v>N</v>
      </c>
      <c r="E254" s="9" t="s">
        <v>22</v>
      </c>
      <c r="F254" s="7" t="str">
        <f>'8E-CIVIL ENGINEERS'!M23</f>
        <v/>
      </c>
      <c r="G254" s="7" t="str">
        <f>'8E-CIVIL ENGINEERS'!X23</f>
        <v/>
      </c>
    </row>
    <row r="255" spans="1:7" s="7" customFormat="1" x14ac:dyDescent="0.2">
      <c r="A255" s="7" t="str">
        <f>'8E-CIVIL ENGINEERS'!B24</f>
        <v>I</v>
      </c>
      <c r="B255" s="7" t="str">
        <f>'8E-CIVIL ENGINEERS'!A24</f>
        <v>Q8e.1.2a</v>
      </c>
      <c r="C255" s="9" t="str">
        <f>LEFT('8E-CIVIL ENGINEERS'!E24,FIND("(Q",'8E-CIVIL ENGINEERS'!E24)-2)</f>
        <v xml:space="preserve"> Пожалуйста, предоставьте ссылку на закон/постановление, которым устанавливается такая защита в колонке "Комментарии" </v>
      </c>
      <c r="D255" s="7" t="str">
        <f>IF(OR('8E-CIVIL ENGINEERS'!B24="N",'8E-CIVIL ENGINEERS'!B24="I"),"N",'8E-CIVIL ENGINEERS'!C24)</f>
        <v>N</v>
      </c>
      <c r="E255" s="9" t="s">
        <v>22</v>
      </c>
      <c r="F255" s="7" t="str">
        <f>'8E-CIVIL ENGINEERS'!M24</f>
        <v/>
      </c>
      <c r="G255" s="7" t="str">
        <f>'8E-CIVIL ENGINEERS'!X24</f>
        <v/>
      </c>
    </row>
    <row r="256" spans="1:7" s="7" customFormat="1" x14ac:dyDescent="0.2">
      <c r="A256" s="7" t="str">
        <f>'8E-CIVIL ENGINEERS'!B25</f>
        <v>SPL</v>
      </c>
      <c r="B256" s="7" t="str">
        <f>'8E-CIVIL ENGINEERS'!A25</f>
        <v>Q8e.1.3</v>
      </c>
      <c r="C256" s="9" t="str">
        <f>LEFT('8E-CIVIL ENGINEERS'!E25,FIND("(Q",'8E-CIVIL ENGINEERS'!E25)-2)</f>
        <v xml:space="preserve"> как регулируется доступ к данной профессии?</v>
      </c>
      <c r="D256" s="7" t="str">
        <f>IF(OR('8E-CIVIL ENGINEERS'!B25="N",'8E-CIVIL ENGINEERS'!B25="I"),"N",'8E-CIVIL ENGINEERS'!C25)</f>
        <v>Q8.2.1_ENG</v>
      </c>
      <c r="E256" s="9" t="s">
        <v>248</v>
      </c>
      <c r="F256" s="7" t="e">
        <f>'8E-CIVIL ENGINEERS'!M25</f>
        <v>#N/A</v>
      </c>
      <c r="G256" s="7" t="str">
        <f>'8E-CIVIL ENGINEERS'!X25</f>
        <v/>
      </c>
    </row>
    <row r="257" spans="1:7" x14ac:dyDescent="0.2">
      <c r="A257" s="7" t="str">
        <f>'8E-CIVIL ENGINEERS'!B27</f>
        <v>N</v>
      </c>
      <c r="B257" s="2" t="str">
        <f>'8E-CIVIL ENGINEERS'!A27</f>
        <v>Q8e.2.1</v>
      </c>
      <c r="C257" s="9" t="str">
        <f>LEFT('8E-CIVIL ENGINEERS'!E27,FIND("(Q",'8E-CIVIL ENGINEERS'!E27)-2)</f>
        <v>Лимитируется ли количество инженеров гражданского строительства, которым разрешено работать в вашей стране, законом или решением профессионального органа (или комбинацией первого и второго)?</v>
      </c>
      <c r="D257" s="7" t="str">
        <f>IF(OR('8E-CIVIL ENGINEERS'!B27="N",'8E-CIVIL ENGINEERS'!B27="I"),"N",'8E-CIVIL ENGINEERS'!C27)</f>
        <v>N</v>
      </c>
      <c r="E257" s="9" t="s">
        <v>22</v>
      </c>
      <c r="F257" s="7" t="str">
        <f>'8E-CIVIL ENGINEERS'!M27</f>
        <v/>
      </c>
      <c r="G257" s="7" t="str">
        <f>'8E-CIVIL ENGINEERS'!X27</f>
        <v/>
      </c>
    </row>
    <row r="258" spans="1:7" s="7" customFormat="1" x14ac:dyDescent="0.2">
      <c r="A258" s="7" t="str">
        <f>'8E-CIVIL ENGINEERS'!B28</f>
        <v>I</v>
      </c>
      <c r="B258" s="7" t="str">
        <f>'8E-CIVIL ENGINEERS'!A28</f>
        <v>Q8e.2.1a</v>
      </c>
      <c r="C258" s="9" t="str">
        <f>LEFT('8E-CIVIL ENGINEERS'!E28,FIND("(Q",'8E-CIVIL ENGINEERS'!E28)-2)</f>
        <v>Пожалуйста, предоставьте ссылку на закон/постановление, которым устанавливается такое ограничение в колонке "Комментарии"</v>
      </c>
      <c r="D258" s="7" t="str">
        <f>IF(OR('8E-CIVIL ENGINEERS'!B28="N",'8E-CIVIL ENGINEERS'!B28="I"),"N",'8E-CIVIL ENGINEERS'!C28)</f>
        <v>N</v>
      </c>
      <c r="E258" s="9" t="s">
        <v>22</v>
      </c>
      <c r="F258" s="7" t="str">
        <f>'8E-CIVIL ENGINEERS'!M28</f>
        <v/>
      </c>
      <c r="G258" s="7" t="str">
        <f>'8E-CIVIL ENGINEERS'!X28</f>
        <v/>
      </c>
    </row>
    <row r="259" spans="1:7" s="7" customFormat="1" x14ac:dyDescent="0.2">
      <c r="A259" s="7" t="str">
        <f>'8E-CIVIL ENGINEERS'!B29</f>
        <v>N</v>
      </c>
      <c r="B259" s="7" t="str">
        <f>'8E-CIVIL ENGINEERS'!A29</f>
        <v>Q8e.2.2</v>
      </c>
      <c r="C259" s="9" t="str">
        <f>LEFT('8E-CIVIL ENGINEERS'!E29,FIND("(Q",'8E-CIVIL ENGINEERS'!E29)-2)</f>
        <v>Существуют ли территориальные ограничения по возможности  инженеров гражданского строительства  работать в вашей юрисдикции, которые устанавливаются законом или решением профессиональной организации (или комбинацией первого и второго)?</v>
      </c>
      <c r="D259" s="7" t="str">
        <f>IF(OR('8E-CIVIL ENGINEERS'!B29="N",'8E-CIVIL ENGINEERS'!B29="I"),"N",'8E-CIVIL ENGINEERS'!C29)</f>
        <v>N</v>
      </c>
      <c r="E259" s="9" t="s">
        <v>22</v>
      </c>
      <c r="F259" s="7" t="str">
        <f>'8E-CIVIL ENGINEERS'!M29</f>
        <v/>
      </c>
      <c r="G259" s="7" t="str">
        <f>'8E-CIVIL ENGINEERS'!X29</f>
        <v/>
      </c>
    </row>
    <row r="260" spans="1:7" x14ac:dyDescent="0.2">
      <c r="A260" s="7" t="str">
        <f>'8E-CIVIL ENGINEERS'!B30</f>
        <v>I</v>
      </c>
      <c r="B260" s="2" t="str">
        <f>'8E-CIVIL ENGINEERS'!A30</f>
        <v>Q8e.2.2a</v>
      </c>
      <c r="C260" s="9" t="str">
        <f>LEFT('8E-CIVIL ENGINEERS'!E30,FIND("(Q",'8E-CIVIL ENGINEERS'!E30)-2)</f>
        <v>Пожалуйста, предоставьте ссылку на закон/постановление, которым устанавливается такое ограничение в колонке "Комментарии"</v>
      </c>
      <c r="D260" s="7" t="str">
        <f>IF(OR('8E-CIVIL ENGINEERS'!B30="N",'8E-CIVIL ENGINEERS'!B30="I"),"N",'8E-CIVIL ENGINEERS'!C30)</f>
        <v>N</v>
      </c>
      <c r="E260" s="9" t="s">
        <v>22</v>
      </c>
      <c r="F260" s="7" t="str">
        <f>'8E-CIVIL ENGINEERS'!M30</f>
        <v/>
      </c>
      <c r="G260" s="7" t="str">
        <f>'8E-CIVIL ENGINEERS'!X30</f>
        <v/>
      </c>
    </row>
    <row r="261" spans="1:7" s="7" customFormat="1" x14ac:dyDescent="0.2">
      <c r="A261" s="7" t="str">
        <f>'8E-CIVIL ENGINEERS'!B32</f>
        <v>N</v>
      </c>
      <c r="B261" s="7" t="str">
        <f>'8E-CIVIL ENGINEERS'!A32</f>
        <v>Q8e.3.1</v>
      </c>
      <c r="C261" s="9" t="str">
        <f>LEFT('8E-CIVIL ENGINEERS'!E32,FIND("(Q",'8E-CIVIL ENGINEERS'!E32)-2)</f>
        <v>Сколько существует маршрутов для получения квалификации, для того чтобы на законных основаниях заниматься профессиональной деятельностью?</v>
      </c>
      <c r="D261" s="7" t="str">
        <f>IF(OR('8E-CIVIL ENGINEERS'!B32="N",'8E-CIVIL ENGINEERS'!B32="I"),"N",'8E-CIVIL ENGINEERS'!C32)</f>
        <v>N</v>
      </c>
      <c r="E261" s="9" t="s">
        <v>22</v>
      </c>
      <c r="F261" s="7" t="str">
        <f>'8E-CIVIL ENGINEERS'!M32</f>
        <v/>
      </c>
      <c r="G261" s="7" t="str">
        <f>'8E-CIVIL ENGINEERS'!X32</f>
        <v/>
      </c>
    </row>
    <row r="262" spans="1:7" x14ac:dyDescent="0.2">
      <c r="A262" s="7" t="str">
        <f>'8E-CIVIL ENGINEERS'!B33</f>
        <v>I</v>
      </c>
      <c r="B262" s="7" t="str">
        <f>'8E-CIVIL ENGINEERS'!A33</f>
        <v>Q8e.3.1a</v>
      </c>
      <c r="C262" s="9" t="str">
        <f>LEFT('8E-CIVIL ENGINEERS'!E33,FIND("(Q",'8E-CIVIL ENGINEERS'!E33)-2)</f>
        <v xml:space="preserve"> Пожалуйста, предоставьте детальную информацию по количеству альтернативных маршрутов доступа к профессии и информацию об их основных требованиях, или ссылку на вебсайт, в котором описаны эти разные маршруты в колонке "Комментарии"</v>
      </c>
      <c r="D262" s="7" t="str">
        <f>IF(OR('8E-CIVIL ENGINEERS'!B33="N",'8E-CIVIL ENGINEERS'!B33="I"),"N",'8E-CIVIL ENGINEERS'!C33)</f>
        <v>N</v>
      </c>
      <c r="E262" s="9" t="s">
        <v>22</v>
      </c>
      <c r="F262" s="7" t="str">
        <f>'8E-CIVIL ENGINEERS'!M33</f>
        <v/>
      </c>
      <c r="G262" s="7" t="str">
        <f>'8E-CIVIL ENGINEERS'!X33</f>
        <v/>
      </c>
    </row>
    <row r="263" spans="1:7" x14ac:dyDescent="0.2">
      <c r="A263" s="7" t="str">
        <f>'8E-CIVIL ENGINEERS'!B35</f>
        <v>E</v>
      </c>
      <c r="B263" s="2" t="str">
        <f>'8E-CIVIL ENGINEERS'!A35</f>
        <v>Q8e.3.2</v>
      </c>
      <c r="C263" s="9" t="str">
        <f>LEFT('8E-CIVIL ENGINEERS'!E35,FIND("(Q",'8E-CIVIL ENGINEERS'!E35)-2)</f>
        <v>Требуется ли  диплом о высшем образовании или курс профессионального обучения для того чтобы на законных основаниях  и получить  заниматься  профессиональной деятельностью  или получить  профессиональный титул , в тех случаях, когда он защищен законом  (уставлено ли это требование законом или решением профессионального органа,  или сочетанием первого и второго)?</v>
      </c>
      <c r="D263" s="7" t="str">
        <f>IF(OR('8E-CIVIL ENGINEERS'!B35="N",'8E-CIVIL ENGINEERS'!B35="I"),"N",'8E-CIVIL ENGINEERS'!C35)</f>
        <v>Q8.2.4a</v>
      </c>
      <c r="E263" s="9" t="s">
        <v>249</v>
      </c>
      <c r="F263" s="7" t="e">
        <f>'8E-CIVIL ENGINEERS'!M35</f>
        <v>#N/A</v>
      </c>
      <c r="G263" s="7" t="str">
        <f>'8E-CIVIL ENGINEERS'!X35</f>
        <v/>
      </c>
    </row>
    <row r="264" spans="1:7" x14ac:dyDescent="0.2">
      <c r="A264" s="7" t="str">
        <f>'8E-CIVIL ENGINEERS'!B36</f>
        <v>E</v>
      </c>
      <c r="B264" s="2" t="str">
        <f>'8E-CIVIL ENGINEERS'!A36</f>
        <v>Q8e.3.2a</v>
      </c>
      <c r="C264" s="9" t="str">
        <f>LEFT('8E-CIVIL ENGINEERS'!F36,FIND("(Q",'8E-CIVIL ENGINEERS'!F36)-2)</f>
        <v xml:space="preserve"> Если требуется диплом университета или  прохождение курса профессионального обучения,  какова продолжительность обучения?</v>
      </c>
      <c r="D264" s="7" t="str">
        <f>IF(OR('8E-CIVIL ENGINEERS'!B36="N",'8E-CIVIL ENGINEERS'!B36="I"),"N",'8E-CIVIL ENGINEERS'!C36)</f>
        <v>Q8.2.4b</v>
      </c>
      <c r="E264" s="9" t="s">
        <v>250</v>
      </c>
      <c r="F264" s="7" t="e">
        <f>'8E-CIVIL ENGINEERS'!M36</f>
        <v>#N/A</v>
      </c>
      <c r="G264" s="7" t="str">
        <f>'8E-CIVIL ENGINEERS'!X36</f>
        <v/>
      </c>
    </row>
    <row r="265" spans="1:7" x14ac:dyDescent="0.2">
      <c r="A265" s="7" t="str">
        <f>'8E-CIVIL ENGINEERS'!B37</f>
        <v>E</v>
      </c>
      <c r="B265" s="2" t="str">
        <f>'8E-CIVIL ENGINEERS'!A37</f>
        <v>Q8e.3.3</v>
      </c>
      <c r="C265" s="9" t="str">
        <f>LEFT('8E-CIVIL ENGINEERS'!E37,FIND("(Q",'8E-CIVIL ENGINEERS'!E37)-2)</f>
        <v xml:space="preserve"> Требуется ли дополнительное образование для того чтобы на законных основаниях заниматься профессиональной деятельностью или для получения профессионального титула, когда титул защищен законом (установлено ли такое требование законом или решением профессионального органа, или сочетанием первого и второго)?</v>
      </c>
      <c r="D265" s="7" t="str">
        <f>IF(OR('8E-CIVIL ENGINEERS'!B37="N",'8E-CIVIL ENGINEERS'!B37="I"),"N",'8E-CIVIL ENGINEERS'!C37)</f>
        <v>Q8.2.4c</v>
      </c>
      <c r="E265" s="9" t="s">
        <v>251</v>
      </c>
      <c r="F265" s="7" t="e">
        <f>'8E-CIVIL ENGINEERS'!M37</f>
        <v>#N/A</v>
      </c>
      <c r="G265" s="7" t="str">
        <f>'8E-CIVIL ENGINEERS'!X37</f>
        <v/>
      </c>
    </row>
    <row r="266" spans="1:7" x14ac:dyDescent="0.2">
      <c r="A266" s="7" t="str">
        <f>'8E-CIVIL ENGINEERS'!B38</f>
        <v>E</v>
      </c>
      <c r="B266" s="2" t="str">
        <f>'8E-CIVIL ENGINEERS'!A38</f>
        <v>Q8e.3.3a</v>
      </c>
      <c r="C266" s="9" t="str">
        <f>LEFT('8E-CIVIL ENGINEERS'!F38,FIND("(Q",'8E-CIVIL ENGINEERS'!F38)-2)</f>
        <v xml:space="preserve"> Если требуется дополнительное образование, какова его продолжительность?</v>
      </c>
      <c r="D266" s="7" t="str">
        <f>IF(OR('8E-CIVIL ENGINEERS'!B38="N",'8E-CIVIL ENGINEERS'!B38="I"),"N",'8E-CIVIL ENGINEERS'!C38)</f>
        <v>Q8.2.4d</v>
      </c>
      <c r="E266" s="9" t="s">
        <v>252</v>
      </c>
      <c r="F266" s="7" t="e">
        <f>'8E-CIVIL ENGINEERS'!M38</f>
        <v>#N/A</v>
      </c>
      <c r="G266" s="7" t="str">
        <f>'8E-CIVIL ENGINEERS'!X38</f>
        <v/>
      </c>
    </row>
    <row r="267" spans="1:7" x14ac:dyDescent="0.2">
      <c r="A267" s="7" t="str">
        <f>'8E-CIVIL ENGINEERS'!B39</f>
        <v>E</v>
      </c>
      <c r="B267" s="2" t="str">
        <f>'8E-CIVIL ENGINEERS'!A39</f>
        <v>Q8e.3.4</v>
      </c>
      <c r="C267" s="9" t="str">
        <f>LEFT('8E-CIVIL ENGINEERS'!E39,FIND("(Q",'8E-CIVIL ENGINEERS'!E39)-2)</f>
        <v>Требуется ли соответствующая обязательная практика для того чтобы на законных основаниях заниматься профессиональной деятельностью или для получения профессионального титула, в случаях, когда такой титул защищается законом (устанавливается ли такое требование законом или решением профессионального органа  или сочетанием первого и второго)?</v>
      </c>
      <c r="D267" s="7" t="str">
        <f>IF(OR('8E-CIVIL ENGINEERS'!B39="N",'8E-CIVIL ENGINEERS'!B39="I"),"N",'8E-CIVIL ENGINEERS'!C39)</f>
        <v>Q8.2.4e</v>
      </c>
      <c r="E267" s="9" t="s">
        <v>253</v>
      </c>
      <c r="F267" s="7" t="e">
        <f>'8E-CIVIL ENGINEERS'!M39</f>
        <v>#N/A</v>
      </c>
      <c r="G267" s="7" t="str">
        <f>'8E-CIVIL ENGINEERS'!X39</f>
        <v/>
      </c>
    </row>
    <row r="268" spans="1:7" x14ac:dyDescent="0.2">
      <c r="A268" s="7" t="str">
        <f>'8E-CIVIL ENGINEERS'!B40</f>
        <v>E</v>
      </c>
      <c r="B268" s="2" t="str">
        <f>'8E-CIVIL ENGINEERS'!A40</f>
        <v>Q8e.3.4a</v>
      </c>
      <c r="C268" s="9" t="str">
        <f>LEFT('8E-CIVIL ENGINEERS'!F40,FIND("(Q",'8E-CIVIL ENGINEERS'!F40)-2)</f>
        <v>Если требуется соответствующая обязательная практика, какова ее продолжительность?</v>
      </c>
      <c r="D268" s="7" t="str">
        <f>IF(OR('8E-CIVIL ENGINEERS'!B40="N",'8E-CIVIL ENGINEERS'!B40="I"),"N",'8E-CIVIL ENGINEERS'!C40)</f>
        <v>Q8.2.4f</v>
      </c>
      <c r="E268" s="9" t="s">
        <v>254</v>
      </c>
      <c r="F268" s="7" t="e">
        <f>'8E-CIVIL ENGINEERS'!M40</f>
        <v>#N/A</v>
      </c>
      <c r="G268" s="7" t="str">
        <f>'8E-CIVIL ENGINEERS'!X40</f>
        <v/>
      </c>
    </row>
    <row r="269" spans="1:7" x14ac:dyDescent="0.2">
      <c r="A269" s="7" t="str">
        <f>'8E-CIVIL ENGINEERS'!B41</f>
        <v>E</v>
      </c>
      <c r="B269" s="2" t="str">
        <f>'8E-CIVIL ENGINEERS'!A41</f>
        <v>Q8e.3.5</v>
      </c>
      <c r="C269" s="9" t="str">
        <f>LEFT('8E-CIVIL ENGINEERS'!E41,FIND("(Q",'8E-CIVIL ENGINEERS'!E41)-2)</f>
        <v>Существует ли требование сдать один или несколько профессиональных экзаменов для того чтобы на законных основаниях заниматься профессиональной деятельностью или для получения профессионального титула, в случаях, когда титул защищен законом?</v>
      </c>
      <c r="D269" s="7" t="str">
        <f>IF(OR('8E-CIVIL ENGINEERS'!B41="N",'8E-CIVIL ENGINEERS'!B41="I"),"N",'8E-CIVIL ENGINEERS'!C41)</f>
        <v>Q8.2.4g</v>
      </c>
      <c r="E269" s="9" t="s">
        <v>255</v>
      </c>
      <c r="F269" s="7" t="e">
        <f>'8E-CIVIL ENGINEERS'!M41</f>
        <v>#N/A</v>
      </c>
      <c r="G269" s="7" t="str">
        <f>'8E-CIVIL ENGINEERS'!X41</f>
        <v/>
      </c>
    </row>
    <row r="270" spans="1:7" x14ac:dyDescent="0.2">
      <c r="A270" s="7" t="str">
        <f>'8E-CIVIL ENGINEERS'!B42</f>
        <v>N</v>
      </c>
      <c r="B270" s="2" t="str">
        <f>'8E-CIVIL ENGINEERS'!A42</f>
        <v>Q8e.3.5a</v>
      </c>
      <c r="C270" s="9" t="str">
        <f>LEFT('8E-CIVIL ENGINEERS'!F42,FIND("(Q",'8E-CIVIL ENGINEERS'!F42)-2)</f>
        <v xml:space="preserve"> Если вы ответили "да" на вопрос выше, кто администрирует этот профессиональный экзамен?</v>
      </c>
      <c r="D270" s="7" t="str">
        <f>IF(OR('8E-CIVIL ENGINEERS'!B42="N",'8E-CIVIL ENGINEERS'!B42="I"),"N",'8E-CIVIL ENGINEERS'!C42)</f>
        <v>N</v>
      </c>
      <c r="E270" s="9" t="s">
        <v>22</v>
      </c>
      <c r="F270" s="7" t="str">
        <f>'8E-CIVIL ENGINEERS'!M42</f>
        <v/>
      </c>
      <c r="G270" s="7" t="str">
        <f>'8E-CIVIL ENGINEERS'!X42</f>
        <v/>
      </c>
    </row>
    <row r="271" spans="1:7" s="7" customFormat="1" x14ac:dyDescent="0.2">
      <c r="A271" s="7" t="str">
        <f>'8E-CIVIL ENGINEERS'!B43</f>
        <v>E</v>
      </c>
      <c r="B271" s="7" t="str">
        <f>'8E-CIVIL ENGINEERS'!A43</f>
        <v>Q8e.3.6</v>
      </c>
      <c r="C271" s="9" t="str">
        <f>LEFT('8E-CIVIL ENGINEERS'!E43,FIND("(Q",'8E-CIVIL ENGINEERS'!E43)-2)</f>
        <v>Обязательно ли для индивидуального профессионала состоять в профессиональной организации для того чтобы  заниматься профессиональной деятельностью на законном основании, в случаях, когда  это установлено законом?</v>
      </c>
      <c r="D271" s="7" t="str">
        <f>IF(OR('8E-CIVIL ENGINEERS'!B43="N",'8E-CIVIL ENGINEERS'!B43="I"),"N",'8E-CIVIL ENGINEERS'!C43)</f>
        <v>Q8.2.4h</v>
      </c>
      <c r="E271" s="9" t="s">
        <v>256</v>
      </c>
      <c r="F271" s="7" t="e">
        <f>'8E-CIVIL ENGINEERS'!M43</f>
        <v>#N/A</v>
      </c>
      <c r="G271" s="7" t="str">
        <f>'8E-CIVIL ENGINEERS'!X43</f>
        <v/>
      </c>
    </row>
    <row r="272" spans="1:7" x14ac:dyDescent="0.2">
      <c r="A272" s="7" t="str">
        <f>'8E-CIVIL ENGINEERS'!B44</f>
        <v>I</v>
      </c>
      <c r="B272" s="2" t="str">
        <f>'8E-CIVIL ENGINEERS'!A44</f>
        <v>Q8e.3.6a</v>
      </c>
      <c r="C272" s="9" t="str">
        <f>LEFT('8E-CIVIL ENGINEERS'!E44,FIND("(Q",'8E-CIVIL ENGINEERS'!E44)-2)</f>
        <v xml:space="preserve"> Пожалуйста, предоставьте ссылку на закон/постановление, которым устанавливается такая обязанность  колонке "Комментарии"</v>
      </c>
      <c r="D272" s="7" t="str">
        <f>IF(OR('8E-CIVIL ENGINEERS'!B44="N",'8E-CIVIL ENGINEERS'!B44="I"),"N",'8E-CIVIL ENGINEERS'!C44)</f>
        <v>N</v>
      </c>
      <c r="E272" s="9" t="s">
        <v>22</v>
      </c>
      <c r="F272" s="7" t="str">
        <f>'8E-CIVIL ENGINEERS'!M44</f>
        <v/>
      </c>
      <c r="G272" s="7" t="str">
        <f>'8E-CIVIL ENGINEERS'!X44</f>
        <v/>
      </c>
    </row>
    <row r="273" spans="1:7" s="7" customFormat="1" x14ac:dyDescent="0.2">
      <c r="A273" s="7" t="str">
        <f>'8E-CIVIL ENGINEERS'!B46</f>
        <v>E</v>
      </c>
      <c r="B273" s="7" t="str">
        <f>'8E-CIVIL ENGINEERS'!A46</f>
        <v>Q8e.4.1</v>
      </c>
      <c r="C273" s="9" t="str">
        <f>LEFT('8E-CIVIL ENGINEERS'!E46,FIND("(Q",'8E-CIVIL ENGINEERS'!E46)-2)</f>
        <v>Существуют ли ограничения по правовой форме бизнеса (устанавливаются ли такие ограничения законом или решением профессионального органа или сочетанием первого и второго)?</v>
      </c>
      <c r="D273" s="7" t="str">
        <f>IF(OR('8E-CIVIL ENGINEERS'!B46="N",'8E-CIVIL ENGINEERS'!B46="I"),"N",'8E-CIVIL ENGINEERS'!C46)</f>
        <v>Q8.3.3</v>
      </c>
      <c r="E273" s="9" t="s">
        <v>257</v>
      </c>
      <c r="F273" s="7" t="e">
        <f>'8E-CIVIL ENGINEERS'!M46</f>
        <v>#N/A</v>
      </c>
      <c r="G273" s="7" t="str">
        <f>'8E-CIVIL ENGINEERS'!X46</f>
        <v/>
      </c>
    </row>
    <row r="274" spans="1:7" s="7" customFormat="1" x14ac:dyDescent="0.2">
      <c r="A274" s="7" t="str">
        <f>'8E-CIVIL ENGINEERS'!B47</f>
        <v>I</v>
      </c>
      <c r="B274" s="7" t="str">
        <f>'8E-CIVIL ENGINEERS'!A47</f>
        <v>Q8e.4.1a</v>
      </c>
      <c r="C274" s="9" t="str">
        <f>LEFT('8E-CIVIL ENGINEERS'!E47,FIND("(Q",'8E-CIVIL ENGINEERS'!E47)-2)</f>
        <v xml:space="preserve"> Пожалуйста, предоставьте ссылку на закон/постановление, которым устанавливается такая обязанность в колонке "Комментарии" </v>
      </c>
      <c r="D274" s="7" t="str">
        <f>IF(OR('8E-CIVIL ENGINEERS'!B47="N",'8E-CIVIL ENGINEERS'!B47="I"),"N",'8E-CIVIL ENGINEERS'!C47)</f>
        <v>N</v>
      </c>
      <c r="E274" s="9" t="s">
        <v>22</v>
      </c>
      <c r="F274" s="7" t="str">
        <f>'8E-CIVIL ENGINEERS'!M47</f>
        <v/>
      </c>
      <c r="G274" s="7" t="str">
        <f>'8E-CIVIL ENGINEERS'!X47</f>
        <v/>
      </c>
    </row>
    <row r="275" spans="1:7" x14ac:dyDescent="0.2">
      <c r="A275" s="7" t="str">
        <f>'8E-CIVIL ENGINEERS'!B48</f>
        <v>N</v>
      </c>
      <c r="B275" s="2" t="str">
        <f>'8E-CIVIL ENGINEERS'!A48</f>
        <v>Q8e.4.2</v>
      </c>
      <c r="C275" s="9" t="str">
        <f>LEFT('8E-CIVIL ENGINEERS'!E48,FIND("(Q",'8E-CIVIL ENGINEERS'!E48)-2)</f>
        <v xml:space="preserve"> Могут ли неинженеры гражданского строительства иметь долю в капитале инженерно-строительной компании?</v>
      </c>
      <c r="D275" s="7" t="str">
        <f>IF(OR('8E-CIVIL ENGINEERS'!B48="N",'8E-CIVIL ENGINEERS'!B48="I"),"N",'8E-CIVIL ENGINEERS'!C48)</f>
        <v>N</v>
      </c>
      <c r="E275" s="9" t="s">
        <v>22</v>
      </c>
      <c r="F275" s="7" t="str">
        <f>'8E-CIVIL ENGINEERS'!M48</f>
        <v/>
      </c>
      <c r="G275" s="7" t="str">
        <f>'8E-CIVIL ENGINEERS'!X48</f>
        <v/>
      </c>
    </row>
    <row r="276" spans="1:7" s="7" customFormat="1" x14ac:dyDescent="0.2">
      <c r="A276" s="7" t="str">
        <f>'8E-CIVIL ENGINEERS'!B49</f>
        <v>N</v>
      </c>
      <c r="B276" s="7" t="str">
        <f>'8E-CIVIL ENGINEERS'!A49</f>
        <v>Q8e.4.3</v>
      </c>
      <c r="C276" s="9" t="str">
        <f>LEFT('8E-CIVIL ENGINEERS'!E49,FIND("(Q",'8E-CIVIL ENGINEERS'!E49)-2)</f>
        <v xml:space="preserve"> Существуют ли ограничения о том, какие компании могут иметь долю в капитале инженерно-строительной  компании (устанавливаемые законом или решением профессионального органа или сочетанием первого и второго)?</v>
      </c>
      <c r="D276" s="7" t="str">
        <f>IF(OR('8E-CIVIL ENGINEERS'!B49="N",'8E-CIVIL ENGINEERS'!B49="I"),"N",'8E-CIVIL ENGINEERS'!C49)</f>
        <v>N</v>
      </c>
      <c r="E276" s="9" t="s">
        <v>22</v>
      </c>
      <c r="F276" s="7" t="str">
        <f>'8E-CIVIL ENGINEERS'!M49</f>
        <v/>
      </c>
      <c r="G276" s="7" t="str">
        <f>'8E-CIVIL ENGINEERS'!X49</f>
        <v/>
      </c>
    </row>
    <row r="277" spans="1:7" s="7" customFormat="1" x14ac:dyDescent="0.2">
      <c r="A277" s="7" t="str">
        <f>'8E-CIVIL ENGINEERS'!B50</f>
        <v>I</v>
      </c>
      <c r="B277" s="7" t="str">
        <f>'8E-CIVIL ENGINEERS'!A50</f>
        <v>Q8e.4.3a</v>
      </c>
      <c r="C277" s="9" t="str">
        <f>LEFT('8E-CIVIL ENGINEERS'!E50,FIND("(Q",'8E-CIVIL ENGINEERS'!E50)-2)</f>
        <v xml:space="preserve"> Пожалуйста, предоставьте ссылку на закон/постановление, которым устанавливаются такие ограничения на долю  собственности в капитале  в колонке "Комментарии" </v>
      </c>
      <c r="D277" s="7" t="str">
        <f>IF(OR('8E-CIVIL ENGINEERS'!B50="N",'8E-CIVIL ENGINEERS'!B50="I"),"N",'8E-CIVIL ENGINEERS'!C50)</f>
        <v>N</v>
      </c>
      <c r="E277" s="9" t="s">
        <v>22</v>
      </c>
      <c r="F277" s="7" t="str">
        <f>'8E-CIVIL ENGINEERS'!M50</f>
        <v/>
      </c>
      <c r="G277" s="7" t="str">
        <f>'8E-CIVIL ENGINEERS'!X50</f>
        <v/>
      </c>
    </row>
    <row r="278" spans="1:7" x14ac:dyDescent="0.2">
      <c r="A278" s="7" t="str">
        <f>'8E-CIVIL ENGINEERS'!B51</f>
        <v>N</v>
      </c>
      <c r="B278" s="2" t="str">
        <f>'8E-CIVIL ENGINEERS'!A51</f>
        <v>Q8e.4.4</v>
      </c>
      <c r="C278" s="9" t="str">
        <f>LEFT('8E-CIVIL ENGINEERS'!E51,FIND("(Q",'8E-CIVIL ENGINEERS'!E51)-2)</f>
        <v xml:space="preserve">  Могут ли не инженеры гражданского строительства иметь голосующие права в инженерно-строительной компании?</v>
      </c>
      <c r="D278" s="7" t="str">
        <f>IF(OR('8E-CIVIL ENGINEERS'!B51="N",'8E-CIVIL ENGINEERS'!B51="I"),"N",'8E-CIVIL ENGINEERS'!C51)</f>
        <v>N</v>
      </c>
      <c r="E278" s="9" t="s">
        <v>22</v>
      </c>
      <c r="F278" s="7" t="str">
        <f>'8E-CIVIL ENGINEERS'!M51</f>
        <v/>
      </c>
      <c r="G278" s="7" t="str">
        <f>'8E-CIVIL ENGINEERS'!X51</f>
        <v/>
      </c>
    </row>
    <row r="279" spans="1:7" x14ac:dyDescent="0.2">
      <c r="A279" s="7" t="str">
        <f>'8E-CIVIL ENGINEERS'!B52</f>
        <v>N</v>
      </c>
      <c r="B279" s="2" t="str">
        <f>'8E-CIVIL ENGINEERS'!A52</f>
        <v>Q8e.4.5</v>
      </c>
      <c r="C279" s="9" t="str">
        <f>LEFT('8E-CIVIL ENGINEERS'!E52,FIND("(Q",'8E-CIVIL ENGINEERS'!E52)-2)</f>
        <v>Существуют ли ограничения по компаниям, которые могут иметь голосующие права в инженерно-строительной компании (установленные законом или решением профессионального органа, или сочетанием первого и второго)?</v>
      </c>
      <c r="D279" s="7" t="str">
        <f>IF(OR('8E-CIVIL ENGINEERS'!B52="N",'8E-CIVIL ENGINEERS'!B52="I"),"N",'8E-CIVIL ENGINEERS'!C52)</f>
        <v>N</v>
      </c>
      <c r="E279" s="9" t="s">
        <v>22</v>
      </c>
      <c r="F279" s="7" t="str">
        <f>'8E-CIVIL ENGINEERS'!M52</f>
        <v/>
      </c>
      <c r="G279" s="7" t="str">
        <f>'8E-CIVIL ENGINEERS'!X52</f>
        <v/>
      </c>
    </row>
    <row r="280" spans="1:7" x14ac:dyDescent="0.2">
      <c r="A280" s="7" t="str">
        <f>'8E-CIVIL ENGINEERS'!B53</f>
        <v>I</v>
      </c>
      <c r="B280" s="2" t="str">
        <f>'8E-CIVIL ENGINEERS'!A53</f>
        <v>Q8e.4.5a</v>
      </c>
      <c r="C280" s="9" t="str">
        <f>LEFT('8E-CIVIL ENGINEERS'!E53,FIND("(Q",'8E-CIVIL ENGINEERS'!E53)-2)</f>
        <v xml:space="preserve"> Пожалуйста, предоставьте ссылку на закон/постановление, которым устанавливаются такие ограничения по голосующим правам в колонке "Комментарии"</v>
      </c>
      <c r="D280" s="7" t="str">
        <f>IF(OR('8E-CIVIL ENGINEERS'!B53="N",'8E-CIVIL ENGINEERS'!B53="I"),"N",'8E-CIVIL ENGINEERS'!C53)</f>
        <v>N</v>
      </c>
      <c r="E280" s="9" t="s">
        <v>22</v>
      </c>
      <c r="F280" s="7" t="str">
        <f>'8E-CIVIL ENGINEERS'!M53</f>
        <v/>
      </c>
      <c r="G280" s="7" t="str">
        <f>'8E-CIVIL ENGINEERS'!X53</f>
        <v/>
      </c>
    </row>
    <row r="281" spans="1:7" s="7" customFormat="1" x14ac:dyDescent="0.2">
      <c r="A281" s="7" t="str">
        <f>'8E-CIVIL ENGINEERS'!B54</f>
        <v>E</v>
      </c>
      <c r="B281" s="7" t="str">
        <f>'8E-CIVIL ENGINEERS'!A54</f>
        <v>Q8e.4.6</v>
      </c>
      <c r="C281" s="9" t="str">
        <f>LEFT('8E-CIVIL ENGINEERS'!E54,FIND("(Q",'8E-CIVIL ENGINEERS'!E54)-2)</f>
        <v xml:space="preserve"> Регулируются ли сборы/тарифы, которые отдельные профессионалы и профессиональные компании могут  взимать за свои услуги государством, парламентом или самими профессионалами?</v>
      </c>
      <c r="D281" s="7" t="str">
        <f>IF(OR('8E-CIVIL ENGINEERS'!B54="N",'8E-CIVIL ENGINEERS'!B54="I"),"N",'8E-CIVIL ENGINEERS'!C54)</f>
        <v>Q8.3.7</v>
      </c>
      <c r="E281" s="9" t="s">
        <v>258</v>
      </c>
      <c r="F281" s="7" t="e">
        <f>'8E-CIVIL ENGINEERS'!M54</f>
        <v>#N/A</v>
      </c>
      <c r="G281" s="7" t="str">
        <f>'8E-CIVIL ENGINEERS'!X54</f>
        <v/>
      </c>
    </row>
    <row r="282" spans="1:7" s="7" customFormat="1" x14ac:dyDescent="0.2">
      <c r="A282" s="7" t="str">
        <f>'8E-CIVIL ENGINEERS'!B56</f>
        <v>EC</v>
      </c>
      <c r="B282" s="7" t="str">
        <f>'8E-CIVIL ENGINEERS'!A56</f>
        <v>Q8e.4.6a_i</v>
      </c>
      <c r="C282" s="9" t="str">
        <f>LEFT('8E-CIVIL ENGINEERS'!F55,FIND("(Q",'8E-CIVIL ENGINEERS'!F55)-2)&amp;" - "&amp;'8E-CIVIL ENGINEERS'!G56</f>
        <v xml:space="preserve">Если сборы/тарифы реулируются государством или профессиональными органами, каков характер такого регулирования? -  Необязательные рекомендуемые сборы/тарифы на определенные виды услуг </v>
      </c>
      <c r="D282" s="7" t="str">
        <f>IF(OR('8E-CIVIL ENGINEERS'!B56="N",'8E-CIVIL ENGINEERS'!B56="I"),"N",'8E-CIVIL ENGINEERS'!C56)</f>
        <v>Q8.3.7a_vi</v>
      </c>
      <c r="E282" s="9" t="s">
        <v>189</v>
      </c>
      <c r="F282" s="7" t="e">
        <f>'8E-CIVIL ENGINEERS'!M56</f>
        <v>#N/A</v>
      </c>
      <c r="G282" s="7" t="str">
        <f>'8E-CIVIL ENGINEERS'!X56</f>
        <v/>
      </c>
    </row>
    <row r="283" spans="1:7" s="7" customFormat="1" x14ac:dyDescent="0.2">
      <c r="A283" s="7" t="str">
        <f>'8E-CIVIL ENGINEERS'!B57</f>
        <v>EC</v>
      </c>
      <c r="B283" s="7" t="str">
        <f>'8E-CIVIL ENGINEERS'!A57</f>
        <v>Q8e.4.6a_ii</v>
      </c>
      <c r="C283" s="9" t="str">
        <f>LEFT('8E-CIVIL ENGINEERS'!F55,FIND("(Q",'8E-CIVIL ENGINEERS'!F55)-2)&amp;" - "&amp;'8E-CIVIL ENGINEERS'!G57</f>
        <v xml:space="preserve">Если сборы/тарифы реулируются государством или профессиональными органами, каков характер такого регулирования? -  Необязательные рекомендуемые сборы тарифы на все виды услуг </v>
      </c>
      <c r="D283" s="7" t="str">
        <f>IF(OR('8E-CIVIL ENGINEERS'!B57="N",'8E-CIVIL ENGINEERS'!B57="I"),"N",'8E-CIVIL ENGINEERS'!C57)</f>
        <v>Q8.3.7a_v</v>
      </c>
      <c r="E283" s="9" t="s">
        <v>190</v>
      </c>
      <c r="F283" s="7" t="e">
        <f>'8E-CIVIL ENGINEERS'!M57</f>
        <v>#N/A</v>
      </c>
      <c r="G283" s="7" t="str">
        <f>'8E-CIVIL ENGINEERS'!X57</f>
        <v/>
      </c>
    </row>
    <row r="284" spans="1:7" s="7" customFormat="1" x14ac:dyDescent="0.2">
      <c r="A284" s="7" t="str">
        <f>'8E-CIVIL ENGINEERS'!B58</f>
        <v>EC</v>
      </c>
      <c r="B284" s="7" t="str">
        <f>'8E-CIVIL ENGINEERS'!A58</f>
        <v>Q8e.4.6a_iii</v>
      </c>
      <c r="C284" s="9" t="str">
        <f>LEFT('8E-CIVIL ENGINEERS'!F55,FIND("(Q",'8E-CIVIL ENGINEERS'!F55)-2)&amp;" - "&amp;'8E-CIVIL ENGINEERS'!G58</f>
        <v xml:space="preserve">Если сборы/тарифы реулируются государством или профессиональными органами, каков характер такого регулирования? - Обязательные максимальные сборы/тарифы на определенные виды услуг </v>
      </c>
      <c r="D284" s="7" t="str">
        <f>IF(OR('8E-CIVIL ENGINEERS'!B58="N",'8E-CIVIL ENGINEERS'!B58="I"),"N",'8E-CIVIL ENGINEERS'!C58)</f>
        <v>Q8.3.7a_iv</v>
      </c>
      <c r="E284" s="9" t="s">
        <v>191</v>
      </c>
      <c r="F284" s="7" t="e">
        <f>'8E-CIVIL ENGINEERS'!M58</f>
        <v>#N/A</v>
      </c>
      <c r="G284" s="7" t="str">
        <f>'8E-CIVIL ENGINEERS'!X58</f>
        <v/>
      </c>
    </row>
    <row r="285" spans="1:7" x14ac:dyDescent="0.2">
      <c r="A285" s="7" t="str">
        <f>'8E-CIVIL ENGINEERS'!B59</f>
        <v>EC</v>
      </c>
      <c r="B285" s="2" t="str">
        <f>'8E-CIVIL ENGINEERS'!A59</f>
        <v>Q8e.4.6a_iv</v>
      </c>
      <c r="C285" s="9" t="str">
        <f>LEFT('8E-CIVIL ENGINEERS'!F55,FIND("(Q",'8E-CIVIL ENGINEERS'!F55)-2)&amp;" - "&amp;'8E-CIVIL ENGINEERS'!G59</f>
        <v xml:space="preserve">Если сборы/тарифы реулируются государством или профессиональными органами, каков характер такого регулирования? - Обязательные максимальные сборы/тарифы на все виды услуг </v>
      </c>
      <c r="D285" s="7" t="str">
        <f>IF(OR('8E-CIVIL ENGINEERS'!B59="N",'8E-CIVIL ENGINEERS'!B59="I"),"N",'8E-CIVIL ENGINEERS'!C59)</f>
        <v>Q8.3.7a_ii</v>
      </c>
      <c r="E285" s="9" t="s">
        <v>192</v>
      </c>
      <c r="F285" s="7" t="e">
        <f>'8E-CIVIL ENGINEERS'!M59</f>
        <v>#N/A</v>
      </c>
      <c r="G285" s="7" t="str">
        <f>'8E-CIVIL ENGINEERS'!X59</f>
        <v/>
      </c>
    </row>
    <row r="286" spans="1:7" s="7" customFormat="1" x14ac:dyDescent="0.2">
      <c r="A286" s="7" t="str">
        <f>'8E-CIVIL ENGINEERS'!B60</f>
        <v>EC</v>
      </c>
      <c r="B286" s="7" t="str">
        <f>'8E-CIVIL ENGINEERS'!A60</f>
        <v>Q8e.4.6a_v</v>
      </c>
      <c r="C286" s="9" t="str">
        <f>LEFT('8E-CIVIL ENGINEERS'!F55,FIND("(Q",'8E-CIVIL ENGINEERS'!F55)-2)&amp;" - "&amp;'8E-CIVIL ENGINEERS'!G60</f>
        <v xml:space="preserve">Если сборы/тарифы реулируются государством или профессиональными органами, каков характер такого регулирования? - Обязательные минимальные или фиксированные сборы/тарифы на некоторые вид услуг </v>
      </c>
      <c r="D286" s="7" t="str">
        <f>IF(OR('8E-CIVIL ENGINEERS'!B60="N",'8E-CIVIL ENGINEERS'!B60="I"),"N",'8E-CIVIL ENGINEERS'!C60)</f>
        <v>Q8.3.7a_iii</v>
      </c>
      <c r="E286" s="9" t="s">
        <v>193</v>
      </c>
      <c r="F286" s="7" t="e">
        <f>'8E-CIVIL ENGINEERS'!M60</f>
        <v>#N/A</v>
      </c>
      <c r="G286" s="7" t="str">
        <f>'8E-CIVIL ENGINEERS'!X60</f>
        <v/>
      </c>
    </row>
    <row r="287" spans="1:7" x14ac:dyDescent="0.2">
      <c r="A287" s="7" t="str">
        <f>'8E-CIVIL ENGINEERS'!B61</f>
        <v>EC</v>
      </c>
      <c r="B287" s="2" t="str">
        <f>'8E-CIVIL ENGINEERS'!A61</f>
        <v>Q8e.4.6a_vi</v>
      </c>
      <c r="C287" s="9" t="str">
        <f>LEFT('8E-CIVIL ENGINEERS'!F55,FIND("(Q",'8E-CIVIL ENGINEERS'!F55)-2)&amp;" - "&amp;'8E-CIVIL ENGINEERS'!G61</f>
        <v xml:space="preserve">Если сборы/тарифы реулируются государством или профессиональными органами, каков характер такого регулирования? - Обязательные минимальные или фиксированные сборы/тарифы на все виды услуг  </v>
      </c>
      <c r="D287" s="7" t="str">
        <f>IF(OR('8E-CIVIL ENGINEERS'!B61="N",'8E-CIVIL ENGINEERS'!B61="I"),"N",'8E-CIVIL ENGINEERS'!C61)</f>
        <v>Q8.3.7a_i</v>
      </c>
      <c r="E287" s="9" t="s">
        <v>194</v>
      </c>
      <c r="F287" s="7" t="e">
        <f>'8E-CIVIL ENGINEERS'!M61</f>
        <v>#N/A</v>
      </c>
      <c r="G287" s="7" t="str">
        <f>'8E-CIVIL ENGINEERS'!X61</f>
        <v/>
      </c>
    </row>
    <row r="288" spans="1:7" x14ac:dyDescent="0.2">
      <c r="A288" s="7" t="str">
        <f>'8E-CIVIL ENGINEERS'!B62</f>
        <v>I</v>
      </c>
      <c r="B288" s="2" t="str">
        <f>'8E-CIVIL ENGINEERS'!A62</f>
        <v>Q8e.4.6b</v>
      </c>
      <c r="C288" s="9" t="str">
        <f>LEFT('8E-CIVIL ENGINEERS'!F62,FIND("(Q",'8E-CIVIL ENGINEERS'!F62)-2)</f>
        <v xml:space="preserve"> Пожалуйста, предоставьте ссылку на самый последний набор регулируемых сборов или на закон /постановление, которое определяет, кто и как должен их устанавливать в колонке "Комментарии" </v>
      </c>
      <c r="D288" s="7" t="str">
        <f>IF(OR('8E-CIVIL ENGINEERS'!B62="N",'8E-CIVIL ENGINEERS'!B62="I"),"N",'8E-CIVIL ENGINEERS'!C62)</f>
        <v>N</v>
      </c>
      <c r="E288" s="9" t="s">
        <v>22</v>
      </c>
      <c r="F288" s="7" t="str">
        <f>'8E-CIVIL ENGINEERS'!M62</f>
        <v/>
      </c>
      <c r="G288" s="7" t="str">
        <f>'8E-CIVIL ENGINEERS'!X62</f>
        <v/>
      </c>
    </row>
    <row r="289" spans="1:7" x14ac:dyDescent="0.2">
      <c r="A289" s="7" t="str">
        <f>'8E-CIVIL ENGINEERS'!B63</f>
        <v>E</v>
      </c>
      <c r="B289" s="2" t="str">
        <f>'8E-CIVIL ENGINEERS'!A63</f>
        <v>Q8e.4.7</v>
      </c>
      <c r="C289" s="9" t="str">
        <f>LEFT('8E-CIVIL ENGINEERS'!E63,FIND("(Q",'8E-CIVIL ENGINEERS'!E63)-2)</f>
        <v xml:space="preserve"> При условии, что реклама не является ни ложной, ни вводящей в заблуждение или обманной, существуют ли  ограничения по рекламе и маркетингу данными профессионалами и/или профессиональными  (устанавливаемые законом или решением профессиональных органов или сочетанием первого и второго)?</v>
      </c>
      <c r="D289" s="7" t="str">
        <f>IF(OR('8E-CIVIL ENGINEERS'!B63="N",'8E-CIVIL ENGINEERS'!B63="I"),"N",'8E-CIVIL ENGINEERS'!C63)</f>
        <v>Q8.3.9_ENG</v>
      </c>
      <c r="E289" s="9" t="s">
        <v>259</v>
      </c>
      <c r="F289" s="7" t="e">
        <f>'8E-CIVIL ENGINEERS'!M63</f>
        <v>#N/A</v>
      </c>
      <c r="G289" s="7" t="str">
        <f>'8E-CIVIL ENGINEERS'!X63</f>
        <v/>
      </c>
    </row>
    <row r="290" spans="1:7" x14ac:dyDescent="0.2">
      <c r="A290" s="7" t="str">
        <f>'8E-CIVIL ENGINEERS'!B64</f>
        <v>I</v>
      </c>
      <c r="B290" s="2" t="str">
        <f>'8E-CIVIL ENGINEERS'!A64</f>
        <v>Q8e.4.7a</v>
      </c>
      <c r="C290" s="9" t="str">
        <f>LEFT('8E-CIVIL ENGINEERS'!E64,FIND("(Q",'8E-CIVIL ENGINEERS'!E64)-2)</f>
        <v xml:space="preserve"> Пожалуйста, предоставьте ссылку на закон/постановление, которым устанавливаются такие ограничения в колонке "Комментарии"</v>
      </c>
      <c r="D290" s="7" t="str">
        <f>IF(OR('8E-CIVIL ENGINEERS'!B64="N",'8E-CIVIL ENGINEERS'!B64="I"),"N",'8E-CIVIL ENGINEERS'!C64)</f>
        <v>N</v>
      </c>
      <c r="E290" s="9" t="s">
        <v>22</v>
      </c>
      <c r="F290" s="7" t="str">
        <f>'8E-CIVIL ENGINEERS'!M64</f>
        <v/>
      </c>
      <c r="G290" s="7" t="str">
        <f>'8E-CIVIL ENGINEERS'!X64</f>
        <v/>
      </c>
    </row>
    <row r="291" spans="1:7" x14ac:dyDescent="0.2">
      <c r="A291" s="7" t="str">
        <f>'8E-CIVIL ENGINEERS'!B65</f>
        <v>EC</v>
      </c>
      <c r="B291" s="2" t="str">
        <f>'8E-CIVIL ENGINEERS'!A65</f>
        <v>Q8e.4.8</v>
      </c>
      <c r="C291" s="9" t="str">
        <f>LEFT('8E-CIVIL ENGINEERS'!E65,FIND("(Q",'8E-CIVIL ENGINEERS'!E65)-2)</f>
        <v>Существуют ли ограничения по межпрофессиональному бизнес сотрудничеству между инженерами гражданского строительства и другими профессионалами (например, партнерства, совместные предприятия), устанавливаемые законом или решением профессионального органа или сочетанием первого и второго?</v>
      </c>
      <c r="D291" s="7" t="str">
        <f>IF(OR('8E-CIVIL ENGINEERS'!B65="N",'8E-CIVIL ENGINEERS'!B65="I"),"N",'8E-CIVIL ENGINEERS'!C65)</f>
        <v>Q8.3.10_ENG</v>
      </c>
      <c r="E291" s="9" t="s">
        <v>260</v>
      </c>
      <c r="F291" s="7" t="e">
        <f>'8E-CIVIL ENGINEERS'!M65</f>
        <v>#N/A</v>
      </c>
      <c r="G291" s="7" t="str">
        <f>'8E-CIVIL ENGINEERS'!X65</f>
        <v/>
      </c>
    </row>
    <row r="292" spans="1:7" x14ac:dyDescent="0.2">
      <c r="A292" s="7" t="str">
        <f>'8E-CIVIL ENGINEERS'!B66</f>
        <v>I</v>
      </c>
      <c r="B292" s="2" t="str">
        <f>'8E-CIVIL ENGINEERS'!A66</f>
        <v>Q8e.4.8a</v>
      </c>
      <c r="C292" s="9" t="str">
        <f>LEFT('8E-CIVIL ENGINEERS'!E66,FIND("(Q",'8E-CIVIL ENGINEERS'!E66)-2)</f>
        <v xml:space="preserve"> Пожалуйста, предоставьте ссылку на закон/постановление, которым устанавливаются такие ограничения в колонке "Комментарии"</v>
      </c>
      <c r="D292" s="7" t="str">
        <f>IF(OR('8E-CIVIL ENGINEERS'!B66="N",'8E-CIVIL ENGINEERS'!B66="I"),"N",'8E-CIVIL ENGINEERS'!C66)</f>
        <v>N</v>
      </c>
      <c r="E292" s="9" t="s">
        <v>22</v>
      </c>
      <c r="F292" s="7" t="str">
        <f>'8E-CIVIL ENGINEERS'!M66</f>
        <v/>
      </c>
      <c r="G292" s="7" t="str">
        <f>'8E-CIVIL ENGINEERS'!X66</f>
        <v/>
      </c>
    </row>
    <row r="293" spans="1:7" s="7" customFormat="1" x14ac:dyDescent="0.2">
      <c r="A293" s="7" t="str">
        <f>'8E-CIVIL ENGINEERS'!B68</f>
        <v>N</v>
      </c>
      <c r="B293" s="7" t="str">
        <f>'8E-CIVIL ENGINEERS'!A68</f>
        <v>Q8e.5.1</v>
      </c>
      <c r="C293" s="9" t="str">
        <f>LEFT('8E-CIVIL ENGINEERS'!E68,FIND("(Q",'8E-CIVIL ENGINEERS'!E68)-2)</f>
        <v>Является ли ваша страна участницей Соглашений о Взаимном Признании (СВП) инженеров гражданского строительства с другими странами?</v>
      </c>
      <c r="D293" s="7" t="str">
        <f>IF(OR('8E-CIVIL ENGINEERS'!B68="N",'8E-CIVIL ENGINEERS'!B68="I"),"N",'8E-CIVIL ENGINEERS'!C68)</f>
        <v>N</v>
      </c>
      <c r="E293" s="9" t="s">
        <v>22</v>
      </c>
      <c r="F293" s="7" t="str">
        <f>'8E-CIVIL ENGINEERS'!M68</f>
        <v/>
      </c>
      <c r="G293" s="7" t="str">
        <f>'8E-CIVIL ENGINEERS'!X68</f>
        <v/>
      </c>
    </row>
    <row r="294" spans="1:7" x14ac:dyDescent="0.2">
      <c r="A294" s="7" t="str">
        <f>'8E-CIVIL ENGINEERS'!B69</f>
        <v>I</v>
      </c>
      <c r="B294" s="2" t="str">
        <f>'8E-CIVIL ENGINEERS'!A69</f>
        <v>Q8e.5.1a</v>
      </c>
      <c r="C294" s="9" t="str">
        <f>LEFT('8E-CIVIL ENGINEERS'!E69,FIND("(Q",'8E-CIVIL ENGINEERS'!E69)-2)</f>
        <v xml:space="preserve"> Пожалуйста, предоставьте ссылку на, как минимум, одно СВП в колонке "Комментарии"</v>
      </c>
      <c r="D294" s="7" t="str">
        <f>IF(OR('8E-CIVIL ENGINEERS'!B69="N",'8E-CIVIL ENGINEERS'!B69="I"),"N",'8E-CIVIL ENGINEERS'!C69)</f>
        <v>N</v>
      </c>
      <c r="E294" s="9" t="s">
        <v>22</v>
      </c>
      <c r="F294" s="7" t="str">
        <f>'8E-CIVIL ENGINEERS'!M69</f>
        <v/>
      </c>
      <c r="G294" s="7" t="str">
        <f>'8E-CIVIL ENGINEERS'!X69</f>
        <v/>
      </c>
    </row>
    <row r="295" spans="1:7" s="7" customFormat="1" x14ac:dyDescent="0.2">
      <c r="A295" s="7" t="str">
        <f>'8E-CIVIL ENGINEERS'!B70</f>
        <v>N</v>
      </c>
      <c r="B295" s="7" t="str">
        <f>'8E-CIVIL ENGINEERS'!A70</f>
        <v>Q8e.5.2</v>
      </c>
      <c r="C295" s="9" t="str">
        <f>LEFT('8E-CIVIL ENGINEERS'!E70,FIND("(Q",'8E-CIVIL ENGINEERS'!E70)-2)</f>
        <v>Создают ли законы/постановления понятный и прозрачный процесс признания образовательных титулов, которые были получены зарубежом для инженеров гражданского строительства?</v>
      </c>
      <c r="D295" s="7" t="str">
        <f>IF(OR('8E-CIVIL ENGINEERS'!B70="N",'8E-CIVIL ENGINEERS'!B70="I"),"N",'8E-CIVIL ENGINEERS'!C70)</f>
        <v>N</v>
      </c>
      <c r="E295" s="9" t="s">
        <v>22</v>
      </c>
      <c r="F295" s="7" t="str">
        <f>'8E-CIVIL ENGINEERS'!M70</f>
        <v/>
      </c>
      <c r="G295" s="7" t="str">
        <f>'8E-CIVIL ENGINEERS'!X70</f>
        <v/>
      </c>
    </row>
    <row r="296" spans="1:7" s="7" customFormat="1" x14ac:dyDescent="0.2">
      <c r="A296" s="7" t="str">
        <f>'8E-CIVIL ENGINEERS'!B71</f>
        <v>N</v>
      </c>
      <c r="B296" s="7" t="str">
        <f>'8E-CIVIL ENGINEERS'!A71</f>
        <v>Q8e.5.3</v>
      </c>
      <c r="C296" s="9" t="str">
        <f>LEFT('8E-CIVIL ENGINEERS'!E71,FIND("(Q",'8E-CIVIL ENGINEERS'!E71)-2)</f>
        <v>Обязаны ли зарубежные инженеры гражданского строительства сдать местный экзамен для того чтобы практиковать?</v>
      </c>
      <c r="D296" s="7" t="str">
        <f>IF(OR('8E-CIVIL ENGINEERS'!B71="N",'8E-CIVIL ENGINEERS'!B71="I"),"N",'8E-CIVIL ENGINEERS'!C71)</f>
        <v>N</v>
      </c>
      <c r="E296" s="9" t="s">
        <v>22</v>
      </c>
      <c r="F296" s="7" t="str">
        <f>'8E-CIVIL ENGINEERS'!M71</f>
        <v/>
      </c>
      <c r="G296" s="7" t="str">
        <f>'8E-CIVIL ENGINEERS'!X71</f>
        <v/>
      </c>
    </row>
    <row r="297" spans="1:7" x14ac:dyDescent="0.2">
      <c r="A297" s="7" t="e">
        <f>#REF!</f>
        <v>#REF!</v>
      </c>
      <c r="B297" s="7" t="e">
        <f>#REF!</f>
        <v>#REF!</v>
      </c>
      <c r="C297" s="9" t="e">
        <f>LEFT(#REF!,FIND("(Q",#REF!)-2)</f>
        <v>#REF!</v>
      </c>
      <c r="D297" s="7" t="e">
        <f>IF(OR(#REF!="N",#REF!="I"), "N",#REF!)</f>
        <v>#REF!</v>
      </c>
      <c r="E297" s="9" t="s">
        <v>22</v>
      </c>
      <c r="F297" s="7" t="e">
        <f>#REF!</f>
        <v>#REF!</v>
      </c>
      <c r="G297" s="7" t="e">
        <f>#REF!</f>
        <v>#REF!</v>
      </c>
    </row>
    <row r="298" spans="1:7" x14ac:dyDescent="0.2">
      <c r="A298" s="7" t="e">
        <f>#REF!</f>
        <v>#REF!</v>
      </c>
      <c r="B298" s="7" t="e">
        <f>#REF!</f>
        <v>#REF!</v>
      </c>
      <c r="C298" s="9" t="e">
        <f>LEFT(#REF!,FIND("(Q",#REF!)-2)</f>
        <v>#REF!</v>
      </c>
      <c r="D298" s="7" t="e">
        <f>IF(OR(#REF!="N",#REF!="I"), "N",#REF!)</f>
        <v>#REF!</v>
      </c>
      <c r="E298" s="9" t="s">
        <v>22</v>
      </c>
      <c r="F298" s="7" t="e">
        <f>#REF!</f>
        <v>#REF!</v>
      </c>
      <c r="G298" s="7" t="e">
        <f>#REF!</f>
        <v>#REF!</v>
      </c>
    </row>
    <row r="299" spans="1:7" x14ac:dyDescent="0.2">
      <c r="A299" s="7" t="e">
        <f>#REF!</f>
        <v>#REF!</v>
      </c>
      <c r="B299" s="7" t="e">
        <f>#REF!</f>
        <v>#REF!</v>
      </c>
      <c r="C299" s="9" t="e">
        <f>LEFT(#REF!,FIND("(Q",#REF!)-2)</f>
        <v>#REF!</v>
      </c>
      <c r="D299" s="7" t="e">
        <f>IF(OR(#REF!="N",#REF!="I"), "N",#REF!)</f>
        <v>#REF!</v>
      </c>
      <c r="E299" s="9" t="s">
        <v>22</v>
      </c>
      <c r="F299" s="7" t="e">
        <f>#REF!</f>
        <v>#REF!</v>
      </c>
      <c r="G299" s="7" t="e">
        <f>#REF!</f>
        <v>#REF!</v>
      </c>
    </row>
    <row r="300" spans="1:7" x14ac:dyDescent="0.2">
      <c r="A300" s="7" t="e">
        <f>#REF!</f>
        <v>#REF!</v>
      </c>
      <c r="B300" s="2" t="e">
        <f>#REF!</f>
        <v>#REF!</v>
      </c>
      <c r="C300" s="9" t="e">
        <f>LEFT(#REF!,FIND("(Q",#REF!)-2)&amp;" - "&amp;#REF!</f>
        <v>#REF!</v>
      </c>
      <c r="D300" s="7" t="e">
        <f>IF(OR(#REF!="N",#REF!="I"), "N",#REF!)</f>
        <v>#REF!</v>
      </c>
      <c r="E300" s="9" t="s">
        <v>22</v>
      </c>
      <c r="F300" s="7" t="e">
        <f>#REF!</f>
        <v>#REF!</v>
      </c>
      <c r="G300" s="7" t="e">
        <f>#REF!</f>
        <v>#REF!</v>
      </c>
    </row>
    <row r="301" spans="1:7" x14ac:dyDescent="0.2">
      <c r="A301" s="7" t="e">
        <f>#REF!</f>
        <v>#REF!</v>
      </c>
      <c r="B301" s="2" t="e">
        <f>#REF!</f>
        <v>#REF!</v>
      </c>
      <c r="C301" s="9" t="e">
        <f>LEFT(#REF!,FIND("(Q",#REF!)-2)&amp;" - "&amp;#REF!</f>
        <v>#REF!</v>
      </c>
      <c r="D301" s="7" t="e">
        <f>IF(OR(#REF!="N",#REF!="I"), "N",#REF!)</f>
        <v>#REF!</v>
      </c>
      <c r="E301" s="9" t="s">
        <v>22</v>
      </c>
      <c r="F301" s="7" t="e">
        <f>#REF!</f>
        <v>#REF!</v>
      </c>
      <c r="G301" s="7" t="e">
        <f>#REF!</f>
        <v>#REF!</v>
      </c>
    </row>
    <row r="302" spans="1:7" x14ac:dyDescent="0.2">
      <c r="A302" s="7" t="e">
        <f>#REF!</f>
        <v>#REF!</v>
      </c>
      <c r="B302" s="2" t="e">
        <f>#REF!</f>
        <v>#REF!</v>
      </c>
      <c r="C302" s="9" t="e">
        <f>LEFT(#REF!,FIND("(Q",#REF!)-2)&amp;" - "&amp;#REF!</f>
        <v>#REF!</v>
      </c>
      <c r="D302" s="7" t="e">
        <f>IF(OR(#REF!="N",#REF!="I"), "N",#REF!)</f>
        <v>#REF!</v>
      </c>
      <c r="E302" s="9" t="s">
        <v>22</v>
      </c>
      <c r="F302" s="7" t="e">
        <f>#REF!</f>
        <v>#REF!</v>
      </c>
      <c r="G302" s="7" t="e">
        <f>#REF!</f>
        <v>#REF!</v>
      </c>
    </row>
    <row r="303" spans="1:7" x14ac:dyDescent="0.2">
      <c r="A303" s="7" t="e">
        <f>#REF!</f>
        <v>#REF!</v>
      </c>
      <c r="B303" s="2" t="e">
        <f>#REF!</f>
        <v>#REF!</v>
      </c>
      <c r="C303" s="9" t="e">
        <f>LEFT(#REF!,FIND("(Q",#REF!)-2)&amp;" - "&amp;#REF!</f>
        <v>#REF!</v>
      </c>
      <c r="D303" s="7" t="e">
        <f>IF(OR(#REF!="N",#REF!="I"), "N",#REF!)</f>
        <v>#REF!</v>
      </c>
      <c r="E303" s="9" t="s">
        <v>22</v>
      </c>
      <c r="F303" s="7" t="e">
        <f>#REF!</f>
        <v>#REF!</v>
      </c>
      <c r="G303" s="7" t="e">
        <f>#REF!</f>
        <v>#REF!</v>
      </c>
    </row>
    <row r="304" spans="1:7" x14ac:dyDescent="0.2">
      <c r="A304" s="7" t="e">
        <f>#REF!</f>
        <v>#REF!</v>
      </c>
      <c r="B304" s="2" t="e">
        <f>#REF!</f>
        <v>#REF!</v>
      </c>
      <c r="C304" s="9" t="e">
        <f>LEFT(#REF!,FIND("(Q",#REF!)-2)&amp;" - "&amp;#REF!</f>
        <v>#REF!</v>
      </c>
      <c r="D304" s="7" t="e">
        <f>IF(OR(#REF!="N",#REF!="I"), "N",#REF!)</f>
        <v>#REF!</v>
      </c>
      <c r="E304" s="9" t="s">
        <v>22</v>
      </c>
      <c r="F304" s="7" t="e">
        <f>#REF!</f>
        <v>#REF!</v>
      </c>
      <c r="G304" s="7" t="e">
        <f>#REF!</f>
        <v>#REF!</v>
      </c>
    </row>
    <row r="305" spans="1:7" x14ac:dyDescent="0.2">
      <c r="A305" s="7" t="e">
        <f>#REF!</f>
        <v>#REF!</v>
      </c>
      <c r="B305" s="2" t="e">
        <f>#REF!</f>
        <v>#REF!</v>
      </c>
      <c r="C305" s="9" t="e">
        <f>LEFT(#REF!,FIND("(Q",#REF!)-2)&amp;" - "&amp;#REF!</f>
        <v>#REF!</v>
      </c>
      <c r="D305" s="7" t="e">
        <f>IF(OR(#REF!="N",#REF!="I"), "N",#REF!)</f>
        <v>#REF!</v>
      </c>
      <c r="E305" s="9" t="s">
        <v>22</v>
      </c>
      <c r="F305" s="7" t="e">
        <f>#REF!</f>
        <v>#REF!</v>
      </c>
      <c r="G305" s="7" t="e">
        <f>#REF!</f>
        <v>#REF!</v>
      </c>
    </row>
    <row r="306" spans="1:7" s="7" customFormat="1" x14ac:dyDescent="0.2">
      <c r="A306" s="7" t="e">
        <f>#REF!</f>
        <v>#REF!</v>
      </c>
      <c r="B306" s="7" t="e">
        <f>#REF!</f>
        <v>#REF!</v>
      </c>
      <c r="C306" s="9" t="e">
        <f>LEFT(#REF!,FIND("(Q",#REF!)-2)</f>
        <v>#REF!</v>
      </c>
      <c r="D306" s="7" t="e">
        <f>IF(OR(#REF!="N",#REF!="I"), "N",#REF!)</f>
        <v>#REF!</v>
      </c>
      <c r="E306" s="9" t="s">
        <v>22</v>
      </c>
      <c r="F306" s="7" t="e">
        <f>#REF!</f>
        <v>#REF!</v>
      </c>
      <c r="G306" s="7" t="e">
        <f>#REF!</f>
        <v>#REF!</v>
      </c>
    </row>
    <row r="307" spans="1:7" x14ac:dyDescent="0.2">
      <c r="A307" s="7" t="e">
        <f>#REF!</f>
        <v>#REF!</v>
      </c>
      <c r="B307" s="2" t="e">
        <f>#REF!</f>
        <v>#REF!</v>
      </c>
      <c r="C307" s="9" t="e">
        <f>LEFT(#REF!,FIND("(Q",#REF!)-2)</f>
        <v>#REF!</v>
      </c>
      <c r="D307" s="7" t="e">
        <f>IF(OR(#REF!="N",#REF!="I"), "N",#REF!)</f>
        <v>#REF!</v>
      </c>
      <c r="E307" s="9" t="s">
        <v>22</v>
      </c>
      <c r="F307" s="7" t="e">
        <f>#REF!</f>
        <v>#REF!</v>
      </c>
      <c r="G307" s="7" t="e">
        <f>#REF!</f>
        <v>#REF!</v>
      </c>
    </row>
    <row r="308" spans="1:7" s="7" customFormat="1" x14ac:dyDescent="0.2">
      <c r="A308" s="7" t="e">
        <f>#REF!</f>
        <v>#REF!</v>
      </c>
      <c r="B308" s="7" t="e">
        <f>#REF!</f>
        <v>#REF!</v>
      </c>
      <c r="C308" s="9" t="e">
        <f>LEFT(#REF!,FIND("(Q",#REF!)-2)</f>
        <v>#REF!</v>
      </c>
      <c r="D308" s="7" t="e">
        <f>IF(OR(#REF!="N",#REF!="I"), "N",#REF!)</f>
        <v>#REF!</v>
      </c>
      <c r="E308" s="9" t="s">
        <v>22</v>
      </c>
      <c r="F308" s="7" t="e">
        <f>#REF!</f>
        <v>#REF!</v>
      </c>
      <c r="G308" s="7" t="e">
        <f>#REF!</f>
        <v>#REF!</v>
      </c>
    </row>
    <row r="309" spans="1:7" x14ac:dyDescent="0.2">
      <c r="A309" s="7" t="e">
        <f>#REF!</f>
        <v>#REF!</v>
      </c>
      <c r="B309" s="2" t="e">
        <f>#REF!</f>
        <v>#REF!</v>
      </c>
      <c r="C309" s="9" t="e">
        <f>LEFT(#REF!,FIND("(Q",#REF!)-2)</f>
        <v>#REF!</v>
      </c>
      <c r="D309" s="7" t="e">
        <f>IF(OR(#REF!="N",#REF!="I"), "N",#REF!)</f>
        <v>#REF!</v>
      </c>
      <c r="E309" s="9" t="s">
        <v>22</v>
      </c>
      <c r="F309" s="7" t="e">
        <f>#REF!</f>
        <v>#REF!</v>
      </c>
      <c r="G309" s="7" t="e">
        <f>#REF!</f>
        <v>#REF!</v>
      </c>
    </row>
    <row r="310" spans="1:7" s="7" customFormat="1" x14ac:dyDescent="0.2">
      <c r="A310" s="7" t="e">
        <f>#REF!</f>
        <v>#REF!</v>
      </c>
      <c r="B310" s="7" t="e">
        <f>#REF!</f>
        <v>#REF!</v>
      </c>
      <c r="C310" s="9" t="e">
        <f>LEFT(#REF!,FIND("(Q",#REF!)-2)</f>
        <v>#REF!</v>
      </c>
      <c r="D310" s="7" t="e">
        <f>IF(OR(#REF!="N",#REF!="I"), "N",#REF!)</f>
        <v>#REF!</v>
      </c>
      <c r="E310" s="9" t="s">
        <v>22</v>
      </c>
      <c r="F310" s="7" t="e">
        <f>#REF!</f>
        <v>#REF!</v>
      </c>
      <c r="G310" s="7" t="e">
        <f>#REF!</f>
        <v>#REF!</v>
      </c>
    </row>
    <row r="311" spans="1:7" s="7" customFormat="1" x14ac:dyDescent="0.2">
      <c r="A311" s="7" t="e">
        <f>#REF!</f>
        <v>#REF!</v>
      </c>
      <c r="B311" s="7" t="e">
        <f>#REF!</f>
        <v>#REF!</v>
      </c>
      <c r="C311" s="9" t="e">
        <f>LEFT(#REF!,FIND("(Q",#REF!)-2)</f>
        <v>#REF!</v>
      </c>
      <c r="D311" s="7" t="e">
        <f>IF(OR(#REF!="N",#REF!="I"), "N",#REF!)</f>
        <v>#REF!</v>
      </c>
      <c r="E311" s="9" t="s">
        <v>22</v>
      </c>
      <c r="F311" s="7" t="e">
        <f>#REF!</f>
        <v>#REF!</v>
      </c>
      <c r="G311" s="7" t="e">
        <f>#REF!</f>
        <v>#REF!</v>
      </c>
    </row>
    <row r="312" spans="1:7" x14ac:dyDescent="0.2">
      <c r="A312" s="7" t="e">
        <f>#REF!</f>
        <v>#REF!</v>
      </c>
      <c r="B312" s="2" t="e">
        <f>#REF!</f>
        <v>#REF!</v>
      </c>
      <c r="C312" s="9" t="e">
        <f>LEFT(#REF!,FIND("(Q",#REF!)-2)</f>
        <v>#REF!</v>
      </c>
      <c r="D312" s="7" t="e">
        <f>IF(OR(#REF!="N",#REF!="I"), "N",#REF!)</f>
        <v>#REF!</v>
      </c>
      <c r="E312" s="9" t="s">
        <v>22</v>
      </c>
      <c r="F312" s="7" t="e">
        <f>#REF!</f>
        <v>#REF!</v>
      </c>
      <c r="G312" s="7" t="e">
        <f>#REF!</f>
        <v>#REF!</v>
      </c>
    </row>
    <row r="313" spans="1:7" s="7" customFormat="1" x14ac:dyDescent="0.2">
      <c r="A313" s="7" t="e">
        <f>#REF!</f>
        <v>#REF!</v>
      </c>
      <c r="B313" s="7" t="e">
        <f>#REF!</f>
        <v>#REF!</v>
      </c>
      <c r="C313" s="9" t="e">
        <f>LEFT(#REF!,FIND("(Q",#REF!)-2)</f>
        <v>#REF!</v>
      </c>
      <c r="D313" s="7" t="e">
        <f>IF(OR(#REF!="N",#REF!="I"), "N",#REF!)</f>
        <v>#REF!</v>
      </c>
      <c r="E313" s="9" t="s">
        <v>22</v>
      </c>
      <c r="F313" s="7" t="e">
        <f>#REF!</f>
        <v>#REF!</v>
      </c>
      <c r="G313" s="7" t="e">
        <f>#REF!</f>
        <v>#REF!</v>
      </c>
    </row>
    <row r="314" spans="1:7" x14ac:dyDescent="0.2">
      <c r="A314" s="7" t="e">
        <f>#REF!</f>
        <v>#REF!</v>
      </c>
      <c r="B314" s="7" t="e">
        <f>#REF!</f>
        <v>#REF!</v>
      </c>
      <c r="C314" s="9" t="e">
        <f>LEFT(#REF!,FIND("(Q",#REF!)-2)</f>
        <v>#REF!</v>
      </c>
      <c r="D314" s="7" t="e">
        <f>IF(OR(#REF!="N",#REF!="I"), "N",#REF!)</f>
        <v>#REF!</v>
      </c>
      <c r="E314" s="9" t="s">
        <v>22</v>
      </c>
      <c r="F314" s="7" t="e">
        <f>#REF!</f>
        <v>#REF!</v>
      </c>
      <c r="G314" s="7" t="e">
        <f>#REF!</f>
        <v>#REF!</v>
      </c>
    </row>
    <row r="315" spans="1:7" x14ac:dyDescent="0.2">
      <c r="A315" s="7" t="e">
        <f>#REF!</f>
        <v>#REF!</v>
      </c>
      <c r="B315" s="2" t="e">
        <f>#REF!</f>
        <v>#REF!</v>
      </c>
      <c r="C315" s="9" t="e">
        <f>LEFT(#REF!,FIND("(Q",#REF!)-2)</f>
        <v>#REF!</v>
      </c>
      <c r="D315" s="7" t="e">
        <f>IF(OR(#REF!="N",#REF!="I"), "N",#REF!)</f>
        <v>#REF!</v>
      </c>
      <c r="E315" s="9" t="s">
        <v>22</v>
      </c>
      <c r="F315" s="7" t="e">
        <f>#REF!</f>
        <v>#REF!</v>
      </c>
      <c r="G315" s="7" t="e">
        <f>#REF!</f>
        <v>#REF!</v>
      </c>
    </row>
    <row r="316" spans="1:7" x14ac:dyDescent="0.2">
      <c r="A316" s="7" t="e">
        <f>#REF!</f>
        <v>#REF!</v>
      </c>
      <c r="B316" s="2" t="e">
        <f>#REF!</f>
        <v>#REF!</v>
      </c>
      <c r="C316" s="9" t="e">
        <f>LEFT(#REF!,FIND("(Q",#REF!)-2)</f>
        <v>#REF!</v>
      </c>
      <c r="D316" s="7" t="e">
        <f>IF(OR(#REF!="N",#REF!="I"), "N",#REF!)</f>
        <v>#REF!</v>
      </c>
      <c r="E316" s="9" t="s">
        <v>22</v>
      </c>
      <c r="F316" s="7" t="e">
        <f>#REF!</f>
        <v>#REF!</v>
      </c>
      <c r="G316" s="7" t="e">
        <f>#REF!</f>
        <v>#REF!</v>
      </c>
    </row>
    <row r="317" spans="1:7" x14ac:dyDescent="0.2">
      <c r="A317" s="7" t="e">
        <f>#REF!</f>
        <v>#REF!</v>
      </c>
      <c r="B317" s="2" t="e">
        <f>#REF!</f>
        <v>#REF!</v>
      </c>
      <c r="C317" s="9" t="e">
        <f>LEFT(#REF!,FIND("(Q",#REF!)-2)</f>
        <v>#REF!</v>
      </c>
      <c r="D317" s="7" t="e">
        <f>IF(OR(#REF!="N",#REF!="I"), "N",#REF!)</f>
        <v>#REF!</v>
      </c>
      <c r="E317" s="9" t="s">
        <v>22</v>
      </c>
      <c r="F317" s="7" t="e">
        <f>#REF!</f>
        <v>#REF!</v>
      </c>
      <c r="G317" s="7" t="e">
        <f>#REF!</f>
        <v>#REF!</v>
      </c>
    </row>
    <row r="318" spans="1:7" x14ac:dyDescent="0.2">
      <c r="A318" s="7" t="e">
        <f>#REF!</f>
        <v>#REF!</v>
      </c>
      <c r="B318" s="2" t="e">
        <f>#REF!</f>
        <v>#REF!</v>
      </c>
      <c r="C318" s="9" t="e">
        <f>LEFT(#REF!,FIND("(Q",#REF!)-2)</f>
        <v>#REF!</v>
      </c>
      <c r="D318" s="7" t="e">
        <f>IF(OR(#REF!="N",#REF!="I"), "N",#REF!)</f>
        <v>#REF!</v>
      </c>
      <c r="E318" s="9" t="s">
        <v>22</v>
      </c>
      <c r="F318" s="7" t="e">
        <f>#REF!</f>
        <v>#REF!</v>
      </c>
      <c r="G318" s="7" t="e">
        <f>#REF!</f>
        <v>#REF!</v>
      </c>
    </row>
    <row r="319" spans="1:7" x14ac:dyDescent="0.2">
      <c r="A319" s="7" t="e">
        <f>#REF!</f>
        <v>#REF!</v>
      </c>
      <c r="B319" s="2" t="e">
        <f>#REF!</f>
        <v>#REF!</v>
      </c>
      <c r="C319" s="9" t="e">
        <f>LEFT(#REF!,FIND("(Q",#REF!)-2)</f>
        <v>#REF!</v>
      </c>
      <c r="D319" s="7" t="e">
        <f>IF(OR(#REF!="N",#REF!="I"), "N",#REF!)</f>
        <v>#REF!</v>
      </c>
      <c r="E319" s="9" t="s">
        <v>22</v>
      </c>
      <c r="F319" s="7" t="e">
        <f>#REF!</f>
        <v>#REF!</v>
      </c>
      <c r="G319" s="7" t="e">
        <f>#REF!</f>
        <v>#REF!</v>
      </c>
    </row>
    <row r="320" spans="1:7" x14ac:dyDescent="0.2">
      <c r="A320" s="7" t="e">
        <f>#REF!</f>
        <v>#REF!</v>
      </c>
      <c r="B320" s="2" t="e">
        <f>#REF!</f>
        <v>#REF!</v>
      </c>
      <c r="C320" s="9" t="e">
        <f>LEFT(#REF!,FIND("(Q",#REF!)-2)</f>
        <v>#REF!</v>
      </c>
      <c r="D320" s="7" t="e">
        <f>IF(OR(#REF!="N",#REF!="I"), "N",#REF!)</f>
        <v>#REF!</v>
      </c>
      <c r="E320" s="9" t="s">
        <v>22</v>
      </c>
      <c r="F320" s="7" t="e">
        <f>#REF!</f>
        <v>#REF!</v>
      </c>
      <c r="G320" s="7" t="e">
        <f>#REF!</f>
        <v>#REF!</v>
      </c>
    </row>
    <row r="321" spans="1:7" x14ac:dyDescent="0.2">
      <c r="A321" s="7" t="e">
        <f>#REF!</f>
        <v>#REF!</v>
      </c>
      <c r="B321" s="2" t="e">
        <f>#REF!</f>
        <v>#REF!</v>
      </c>
      <c r="C321" s="9" t="e">
        <f>LEFT(#REF!,FIND("(Q",#REF!)-2)</f>
        <v>#REF!</v>
      </c>
      <c r="D321" s="7" t="e">
        <f>IF(OR(#REF!="N",#REF!="I"), "N",#REF!)</f>
        <v>#REF!</v>
      </c>
      <c r="E321" s="9" t="s">
        <v>22</v>
      </c>
      <c r="F321" s="7" t="e">
        <f>#REF!</f>
        <v>#REF!</v>
      </c>
      <c r="G321" s="7" t="e">
        <f>#REF!</f>
        <v>#REF!</v>
      </c>
    </row>
    <row r="322" spans="1:7" x14ac:dyDescent="0.2">
      <c r="A322" s="7" t="e">
        <f>#REF!</f>
        <v>#REF!</v>
      </c>
      <c r="B322" s="2" t="e">
        <f>#REF!</f>
        <v>#REF!</v>
      </c>
      <c r="C322" s="9" t="e">
        <f>LEFT(#REF!,FIND("(Q",#REF!)-2)</f>
        <v>#REF!</v>
      </c>
      <c r="D322" s="7" t="e">
        <f>IF(OR(#REF!="N",#REF!="I"), "N",#REF!)</f>
        <v>#REF!</v>
      </c>
      <c r="E322" s="9" t="s">
        <v>22</v>
      </c>
      <c r="F322" s="7" t="e">
        <f>#REF!</f>
        <v>#REF!</v>
      </c>
      <c r="G322" s="7" t="e">
        <f>#REF!</f>
        <v>#REF!</v>
      </c>
    </row>
    <row r="323" spans="1:7" s="7" customFormat="1" x14ac:dyDescent="0.2">
      <c r="A323" s="7" t="e">
        <f>#REF!</f>
        <v>#REF!</v>
      </c>
      <c r="B323" s="7" t="e">
        <f>#REF!</f>
        <v>#REF!</v>
      </c>
      <c r="C323" s="9" t="e">
        <f>LEFT(#REF!,FIND("(Q",#REF!)-2)</f>
        <v>#REF!</v>
      </c>
      <c r="D323" s="7" t="e">
        <f>IF(OR(#REF!="N",#REF!="I"), "N",#REF!)</f>
        <v>#REF!</v>
      </c>
      <c r="E323" s="9" t="s">
        <v>22</v>
      </c>
      <c r="F323" s="7" t="e">
        <f>#REF!</f>
        <v>#REF!</v>
      </c>
      <c r="G323" s="7" t="e">
        <f>#REF!</f>
        <v>#REF!</v>
      </c>
    </row>
    <row r="324" spans="1:7" x14ac:dyDescent="0.2">
      <c r="A324" s="7" t="e">
        <f>#REF!</f>
        <v>#REF!</v>
      </c>
      <c r="B324" s="2" t="e">
        <f>#REF!</f>
        <v>#REF!</v>
      </c>
      <c r="C324" s="9" t="e">
        <f>LEFT(#REF!,FIND("(Q",#REF!)-2)</f>
        <v>#REF!</v>
      </c>
      <c r="D324" s="7" t="e">
        <f>IF(OR(#REF!="N",#REF!="I"), "N",#REF!)</f>
        <v>#REF!</v>
      </c>
      <c r="E324" s="9" t="s">
        <v>22</v>
      </c>
      <c r="F324" s="7" t="e">
        <f>#REF!</f>
        <v>#REF!</v>
      </c>
      <c r="G324" s="7" t="e">
        <f>#REF!</f>
        <v>#REF!</v>
      </c>
    </row>
    <row r="325" spans="1:7" s="7" customFormat="1" x14ac:dyDescent="0.2">
      <c r="A325" s="7" t="e">
        <f>#REF!</f>
        <v>#REF!</v>
      </c>
      <c r="B325" s="7" t="e">
        <f>#REF!</f>
        <v>#REF!</v>
      </c>
      <c r="C325" s="9" t="e">
        <f>LEFT(#REF!,FIND("(Q",#REF!)-2)</f>
        <v>#REF!</v>
      </c>
      <c r="D325" s="7" t="e">
        <f>IF(OR(#REF!="N",#REF!="I"), "N",#REF!)</f>
        <v>#REF!</v>
      </c>
      <c r="E325" s="9" t="s">
        <v>22</v>
      </c>
      <c r="F325" s="7" t="e">
        <f>#REF!</f>
        <v>#REF!</v>
      </c>
      <c r="G325" s="7" t="e">
        <f>#REF!</f>
        <v>#REF!</v>
      </c>
    </row>
    <row r="326" spans="1:7" s="7" customFormat="1" x14ac:dyDescent="0.2">
      <c r="A326" s="7" t="e">
        <f>#REF!</f>
        <v>#REF!</v>
      </c>
      <c r="B326" s="7" t="e">
        <f>#REF!</f>
        <v>#REF!</v>
      </c>
      <c r="C326" s="9" t="e">
        <f>LEFT(#REF!,FIND("(Q",#REF!)-2)</f>
        <v>#REF!</v>
      </c>
      <c r="D326" s="7" t="e">
        <f>IF(OR(#REF!="N",#REF!="I"), "N",#REF!)</f>
        <v>#REF!</v>
      </c>
      <c r="E326" s="9" t="s">
        <v>22</v>
      </c>
      <c r="F326" s="7" t="e">
        <f>#REF!</f>
        <v>#REF!</v>
      </c>
      <c r="G326" s="7" t="e">
        <f>#REF!</f>
        <v>#REF!</v>
      </c>
    </row>
    <row r="327" spans="1:7" x14ac:dyDescent="0.2">
      <c r="A327" s="7" t="e">
        <f>#REF!</f>
        <v>#REF!</v>
      </c>
      <c r="B327" s="2" t="e">
        <f>#REF!</f>
        <v>#REF!</v>
      </c>
      <c r="C327" s="9" t="e">
        <f>LEFT(#REF!,FIND("(Q",#REF!)-2)</f>
        <v>#REF!</v>
      </c>
      <c r="D327" s="7" t="e">
        <f>IF(OR(#REF!="N",#REF!="I"), "N",#REF!)</f>
        <v>#REF!</v>
      </c>
      <c r="E327" s="9" t="s">
        <v>22</v>
      </c>
      <c r="F327" s="7" t="e">
        <f>#REF!</f>
        <v>#REF!</v>
      </c>
      <c r="G327" s="7" t="e">
        <f>#REF!</f>
        <v>#REF!</v>
      </c>
    </row>
    <row r="328" spans="1:7" s="7" customFormat="1" x14ac:dyDescent="0.2">
      <c r="A328" s="7" t="e">
        <f>#REF!</f>
        <v>#REF!</v>
      </c>
      <c r="B328" s="7" t="e">
        <f>#REF!</f>
        <v>#REF!</v>
      </c>
      <c r="C328" s="9" t="e">
        <f>LEFT(#REF!,FIND("(Q",#REF!)-2)</f>
        <v>#REF!</v>
      </c>
      <c r="D328" s="7" t="e">
        <f>IF(OR(#REF!="N",#REF!="I"), "N",#REF!)</f>
        <v>#REF!</v>
      </c>
      <c r="E328" s="9" t="s">
        <v>22</v>
      </c>
      <c r="F328" s="7" t="e">
        <f>#REF!</f>
        <v>#REF!</v>
      </c>
      <c r="G328" s="7" t="e">
        <f>#REF!</f>
        <v>#REF!</v>
      </c>
    </row>
    <row r="329" spans="1:7" s="7" customFormat="1" x14ac:dyDescent="0.2">
      <c r="A329" s="7" t="e">
        <f>#REF!</f>
        <v>#REF!</v>
      </c>
      <c r="B329" s="7" t="e">
        <f>#REF!</f>
        <v>#REF!</v>
      </c>
      <c r="C329" s="9" t="e">
        <f>LEFT(#REF!,FIND("(Q",#REF!)-2)</f>
        <v>#REF!</v>
      </c>
      <c r="D329" s="7" t="e">
        <f>IF(OR(#REF!="N",#REF!="I"), "N",#REF!)</f>
        <v>#REF!</v>
      </c>
      <c r="E329" s="9" t="s">
        <v>22</v>
      </c>
      <c r="F329" s="7" t="e">
        <f>#REF!</f>
        <v>#REF!</v>
      </c>
      <c r="G329" s="7" t="e">
        <f>#REF!</f>
        <v>#REF!</v>
      </c>
    </row>
    <row r="330" spans="1:7" x14ac:dyDescent="0.2">
      <c r="A330" s="7" t="e">
        <f>#REF!</f>
        <v>#REF!</v>
      </c>
      <c r="B330" s="2" t="e">
        <f>#REF!</f>
        <v>#REF!</v>
      </c>
      <c r="C330" s="9" t="e">
        <f>LEFT(#REF!,FIND("(Q",#REF!)-2)</f>
        <v>#REF!</v>
      </c>
      <c r="D330" s="7" t="e">
        <f>IF(OR(#REF!="N",#REF!="I"), "N",#REF!)</f>
        <v>#REF!</v>
      </c>
      <c r="E330" s="9" t="s">
        <v>22</v>
      </c>
      <c r="F330" s="7" t="e">
        <f>#REF!</f>
        <v>#REF!</v>
      </c>
      <c r="G330" s="7" t="e">
        <f>#REF!</f>
        <v>#REF!</v>
      </c>
    </row>
    <row r="331" spans="1:7" x14ac:dyDescent="0.2">
      <c r="A331" s="7" t="e">
        <f>#REF!</f>
        <v>#REF!</v>
      </c>
      <c r="B331" s="2" t="e">
        <f>#REF!</f>
        <v>#REF!</v>
      </c>
      <c r="C331" s="9" t="e">
        <f>LEFT(#REF!,FIND("(Q",#REF!)-2)</f>
        <v>#REF!</v>
      </c>
      <c r="D331" s="7" t="e">
        <f>IF(OR(#REF!="N",#REF!="I"), "N",#REF!)</f>
        <v>#REF!</v>
      </c>
      <c r="E331" s="9" t="s">
        <v>22</v>
      </c>
      <c r="F331" s="7" t="e">
        <f>#REF!</f>
        <v>#REF!</v>
      </c>
      <c r="G331" s="7" t="e">
        <f>#REF!</f>
        <v>#REF!</v>
      </c>
    </row>
    <row r="332" spans="1:7" x14ac:dyDescent="0.2">
      <c r="A332" s="7" t="e">
        <f>#REF!</f>
        <v>#REF!</v>
      </c>
      <c r="B332" s="2" t="e">
        <f>#REF!</f>
        <v>#REF!</v>
      </c>
      <c r="C332" s="9" t="e">
        <f>LEFT(#REF!,FIND("(Q",#REF!)-2)</f>
        <v>#REF!</v>
      </c>
      <c r="D332" s="7" t="e">
        <f>IF(OR(#REF!="N",#REF!="I"), "N",#REF!)</f>
        <v>#REF!</v>
      </c>
      <c r="E332" s="9" t="s">
        <v>22</v>
      </c>
      <c r="F332" s="7" t="e">
        <f>#REF!</f>
        <v>#REF!</v>
      </c>
      <c r="G332" s="7" t="e">
        <f>#REF!</f>
        <v>#REF!</v>
      </c>
    </row>
    <row r="333" spans="1:7" s="7" customFormat="1" x14ac:dyDescent="0.2">
      <c r="A333" s="7" t="e">
        <f>#REF!</f>
        <v>#REF!</v>
      </c>
      <c r="B333" s="7" t="e">
        <f>#REF!</f>
        <v>#REF!</v>
      </c>
      <c r="C333" s="9" t="e">
        <f>LEFT(#REF!,FIND("(Q",#REF!)-2)</f>
        <v>#REF!</v>
      </c>
      <c r="D333" s="7" t="e">
        <f>IF(OR(#REF!="N",#REF!="I"), "N",#REF!)</f>
        <v>#REF!</v>
      </c>
      <c r="E333" s="9" t="s">
        <v>22</v>
      </c>
      <c r="F333" s="7" t="e">
        <f>#REF!</f>
        <v>#REF!</v>
      </c>
      <c r="G333" s="7" t="e">
        <f>#REF!</f>
        <v>#REF!</v>
      </c>
    </row>
    <row r="334" spans="1:7" x14ac:dyDescent="0.2">
      <c r="A334" s="7" t="e">
        <f>#REF!</f>
        <v>#REF!</v>
      </c>
      <c r="B334" s="2" t="e">
        <f>#REF!</f>
        <v>#REF!</v>
      </c>
      <c r="C334" s="9" t="e">
        <f>LEFT(#REF!,FIND("(Q",#REF!)-2)&amp;" - "&amp;#REF!</f>
        <v>#REF!</v>
      </c>
      <c r="D334" s="7" t="e">
        <f>IF(OR(#REF!="N",#REF!="I"), "N",#REF!)</f>
        <v>#REF!</v>
      </c>
      <c r="E334" s="9" t="s">
        <v>22</v>
      </c>
      <c r="F334" s="7" t="e">
        <f>#REF!</f>
        <v>#REF!</v>
      </c>
      <c r="G334" s="7" t="e">
        <f>#REF!</f>
        <v>#REF!</v>
      </c>
    </row>
    <row r="335" spans="1:7" s="7" customFormat="1" x14ac:dyDescent="0.2">
      <c r="A335" s="7" t="e">
        <f>#REF!</f>
        <v>#REF!</v>
      </c>
      <c r="B335" s="7" t="e">
        <f>#REF!</f>
        <v>#REF!</v>
      </c>
      <c r="C335" s="9" t="e">
        <f>LEFT(#REF!,FIND("(Q",#REF!)-2)&amp;" - "&amp;#REF!</f>
        <v>#REF!</v>
      </c>
      <c r="D335" s="7" t="e">
        <f>IF(OR(#REF!="N",#REF!="I"), "N",#REF!)</f>
        <v>#REF!</v>
      </c>
      <c r="E335" s="9" t="s">
        <v>22</v>
      </c>
      <c r="F335" s="7" t="e">
        <f>#REF!</f>
        <v>#REF!</v>
      </c>
      <c r="G335" s="7" t="e">
        <f>#REF!</f>
        <v>#REF!</v>
      </c>
    </row>
    <row r="336" spans="1:7" s="7" customFormat="1" x14ac:dyDescent="0.2">
      <c r="A336" s="7" t="e">
        <f>#REF!</f>
        <v>#REF!</v>
      </c>
      <c r="B336" s="7" t="e">
        <f>#REF!</f>
        <v>#REF!</v>
      </c>
      <c r="C336" s="9" t="e">
        <f>LEFT(#REF!,FIND("(Q",#REF!)-2)&amp;" - "&amp;#REF!</f>
        <v>#REF!</v>
      </c>
      <c r="D336" s="7" t="e">
        <f>IF(OR(#REF!="N",#REF!="I"), "N",#REF!)</f>
        <v>#REF!</v>
      </c>
      <c r="E336" s="9" t="s">
        <v>22</v>
      </c>
      <c r="F336" s="7" t="e">
        <f>#REF!</f>
        <v>#REF!</v>
      </c>
      <c r="G336" s="7" t="e">
        <f>#REF!</f>
        <v>#REF!</v>
      </c>
    </row>
    <row r="337" spans="1:7" x14ac:dyDescent="0.2">
      <c r="A337" s="7" t="e">
        <f>#REF!</f>
        <v>#REF!</v>
      </c>
      <c r="B337" s="2" t="e">
        <f>#REF!</f>
        <v>#REF!</v>
      </c>
      <c r="C337" s="9" t="e">
        <f>LEFT(#REF!,FIND("(Q",#REF!)-2)&amp;" - "&amp;#REF!</f>
        <v>#REF!</v>
      </c>
      <c r="D337" s="7" t="e">
        <f>IF(OR(#REF!="N",#REF!="I"), "N",#REF!)</f>
        <v>#REF!</v>
      </c>
      <c r="E337" s="9" t="s">
        <v>22</v>
      </c>
      <c r="F337" s="7" t="e">
        <f>#REF!</f>
        <v>#REF!</v>
      </c>
      <c r="G337" s="7" t="e">
        <f>#REF!</f>
        <v>#REF!</v>
      </c>
    </row>
    <row r="338" spans="1:7" s="7" customFormat="1" x14ac:dyDescent="0.2">
      <c r="A338" s="7" t="e">
        <f>#REF!</f>
        <v>#REF!</v>
      </c>
      <c r="B338" s="7" t="e">
        <f>#REF!</f>
        <v>#REF!</v>
      </c>
      <c r="C338" s="9" t="e">
        <f>LEFT(#REF!,FIND("(Q",#REF!)-2)&amp;" - "&amp;#REF!</f>
        <v>#REF!</v>
      </c>
      <c r="D338" s="7" t="e">
        <f>IF(OR(#REF!="N",#REF!="I"), "N",#REF!)</f>
        <v>#REF!</v>
      </c>
      <c r="E338" s="9" t="s">
        <v>22</v>
      </c>
      <c r="F338" s="7" t="e">
        <f>#REF!</f>
        <v>#REF!</v>
      </c>
      <c r="G338" s="7" t="e">
        <f>#REF!</f>
        <v>#REF!</v>
      </c>
    </row>
    <row r="339" spans="1:7" x14ac:dyDescent="0.2">
      <c r="A339" s="7" t="e">
        <f>#REF!</f>
        <v>#REF!</v>
      </c>
      <c r="B339" s="2" t="e">
        <f>#REF!</f>
        <v>#REF!</v>
      </c>
      <c r="C339" s="9" t="e">
        <f>LEFT(#REF!,FIND("(Q",#REF!)-2)&amp;" - "&amp;#REF!</f>
        <v>#REF!</v>
      </c>
      <c r="D339" s="7" t="e">
        <f>IF(OR(#REF!="N",#REF!="I"), "N",#REF!)</f>
        <v>#REF!</v>
      </c>
      <c r="E339" s="9" t="s">
        <v>22</v>
      </c>
      <c r="F339" s="7" t="e">
        <f>#REF!</f>
        <v>#REF!</v>
      </c>
      <c r="G339" s="7" t="e">
        <f>#REF!</f>
        <v>#REF!</v>
      </c>
    </row>
    <row r="340" spans="1:7" x14ac:dyDescent="0.2">
      <c r="A340" s="7" t="e">
        <f>#REF!</f>
        <v>#REF!</v>
      </c>
      <c r="B340" s="2" t="e">
        <f>#REF!</f>
        <v>#REF!</v>
      </c>
      <c r="C340" s="9" t="e">
        <f>LEFT(#REF!,FIND("(Q",#REF!)-2)</f>
        <v>#REF!</v>
      </c>
      <c r="D340" s="7" t="e">
        <f>IF(OR(#REF!="N",#REF!="I"), "N",#REF!)</f>
        <v>#REF!</v>
      </c>
      <c r="E340" s="9" t="s">
        <v>22</v>
      </c>
      <c r="F340" s="7" t="e">
        <f>#REF!</f>
        <v>#REF!</v>
      </c>
      <c r="G340" s="7" t="e">
        <f>#REF!</f>
        <v>#REF!</v>
      </c>
    </row>
    <row r="341" spans="1:7" x14ac:dyDescent="0.2">
      <c r="A341" s="7" t="e">
        <f>#REF!</f>
        <v>#REF!</v>
      </c>
      <c r="B341" s="2" t="e">
        <f>#REF!</f>
        <v>#REF!</v>
      </c>
      <c r="C341" s="9" t="e">
        <f>LEFT(#REF!,FIND("(Q",#REF!)-2)</f>
        <v>#REF!</v>
      </c>
      <c r="D341" s="7" t="e">
        <f>IF(OR(#REF!="N",#REF!="I"), "N",#REF!)</f>
        <v>#REF!</v>
      </c>
      <c r="E341" s="9" t="s">
        <v>22</v>
      </c>
      <c r="F341" s="7" t="e">
        <f>#REF!</f>
        <v>#REF!</v>
      </c>
      <c r="G341" s="7" t="e">
        <f>#REF!</f>
        <v>#REF!</v>
      </c>
    </row>
    <row r="342" spans="1:7" x14ac:dyDescent="0.2">
      <c r="A342" s="7" t="e">
        <f>#REF!</f>
        <v>#REF!</v>
      </c>
      <c r="B342" s="2" t="e">
        <f>#REF!</f>
        <v>#REF!</v>
      </c>
      <c r="C342" s="9" t="e">
        <f>LEFT(#REF!,FIND("(Q",#REF!)-2)</f>
        <v>#REF!</v>
      </c>
      <c r="D342" s="7" t="e">
        <f>IF(OR(#REF!="N",#REF!="I"), "N",#REF!)</f>
        <v>#REF!</v>
      </c>
      <c r="E342" s="9" t="s">
        <v>22</v>
      </c>
      <c r="F342" s="7" t="e">
        <f>#REF!</f>
        <v>#REF!</v>
      </c>
      <c r="G342" s="7" t="e">
        <f>#REF!</f>
        <v>#REF!</v>
      </c>
    </row>
    <row r="343" spans="1:7" x14ac:dyDescent="0.2">
      <c r="A343" s="7" t="e">
        <f>#REF!</f>
        <v>#REF!</v>
      </c>
      <c r="B343" s="2" t="e">
        <f>#REF!</f>
        <v>#REF!</v>
      </c>
      <c r="C343" s="9" t="e">
        <f>LEFT(#REF!,FIND("(Q",#REF!)-2)</f>
        <v>#REF!</v>
      </c>
      <c r="D343" s="7" t="e">
        <f>IF(OR(#REF!="N",#REF!="I"), "N",#REF!)</f>
        <v>#REF!</v>
      </c>
      <c r="E343" s="9" t="s">
        <v>22</v>
      </c>
      <c r="F343" s="7" t="e">
        <f>#REF!</f>
        <v>#REF!</v>
      </c>
      <c r="G343" s="7" t="e">
        <f>#REF!</f>
        <v>#REF!</v>
      </c>
    </row>
    <row r="344" spans="1:7" x14ac:dyDescent="0.2">
      <c r="A344" s="7" t="e">
        <f>#REF!</f>
        <v>#REF!</v>
      </c>
      <c r="B344" s="2" t="e">
        <f>#REF!</f>
        <v>#REF!</v>
      </c>
      <c r="C344" s="9" t="e">
        <f>LEFT(#REF!,FIND("(Q",#REF!)-2)</f>
        <v>#REF!</v>
      </c>
      <c r="D344" s="7" t="e">
        <f>IF(OR(#REF!="N",#REF!="I"), "N",#REF!)</f>
        <v>#REF!</v>
      </c>
      <c r="E344" s="9" t="s">
        <v>22</v>
      </c>
      <c r="F344" s="7" t="e">
        <f>#REF!</f>
        <v>#REF!</v>
      </c>
      <c r="G344" s="7" t="e">
        <f>#REF!</f>
        <v>#REF!</v>
      </c>
    </row>
    <row r="345" spans="1:7" s="19" customFormat="1" x14ac:dyDescent="0.2">
      <c r="A345" s="19" t="e">
        <f>#REF!</f>
        <v>#REF!</v>
      </c>
      <c r="B345" s="19" t="e">
        <f>#REF!</f>
        <v>#REF!</v>
      </c>
      <c r="C345" s="99" t="e">
        <f>LEFT(#REF!,FIND("(Q",#REF!)-2)</f>
        <v>#REF!</v>
      </c>
      <c r="D345" s="19" t="e">
        <f>IF(OR(#REF!="N",#REF!="I"), "N",#REF!)</f>
        <v>#REF!</v>
      </c>
      <c r="E345" s="9" t="s">
        <v>22</v>
      </c>
      <c r="F345" s="19" t="e">
        <f>#REF!</f>
        <v>#REF!</v>
      </c>
      <c r="G345" s="19" t="e">
        <f>#REF!</f>
        <v>#REF!</v>
      </c>
    </row>
    <row r="346" spans="1:7" s="19" customFormat="1" x14ac:dyDescent="0.2">
      <c r="A346" s="19" t="e">
        <f>#REF!</f>
        <v>#REF!</v>
      </c>
      <c r="B346" s="19" t="e">
        <f>#REF!</f>
        <v>#REF!</v>
      </c>
      <c r="C346" s="99" t="e">
        <f>LEFT(#REF!,FIND("(Q",#REF!)-2)</f>
        <v>#REF!</v>
      </c>
      <c r="D346" s="19" t="e">
        <f>IF(OR(#REF!="N",#REF!="I"), "N",#REF!)</f>
        <v>#REF!</v>
      </c>
      <c r="E346" s="9" t="s">
        <v>22</v>
      </c>
      <c r="F346" s="19" t="e">
        <f>#REF!</f>
        <v>#REF!</v>
      </c>
      <c r="G346" s="19" t="e">
        <f>#REF!</f>
        <v>#REF!</v>
      </c>
    </row>
    <row r="347" spans="1:7" s="19" customFormat="1" x14ac:dyDescent="0.2">
      <c r="A347" s="19" t="e">
        <f>#REF!</f>
        <v>#REF!</v>
      </c>
      <c r="B347" s="19" t="e">
        <f>#REF!</f>
        <v>#REF!</v>
      </c>
      <c r="C347" s="99" t="e">
        <f>LEFT(#REF!,FIND("(Q",#REF!)-2)</f>
        <v>#REF!</v>
      </c>
      <c r="D347" s="19" t="e">
        <f>IF(OR(#REF!="N",#REF!="I"), "N",#REF!)</f>
        <v>#REF!</v>
      </c>
      <c r="E347" s="9" t="s">
        <v>22</v>
      </c>
      <c r="F347" s="19" t="e">
        <f>#REF!</f>
        <v>#REF!</v>
      </c>
      <c r="G347" s="19" t="e">
        <f>#REF!</f>
        <v>#REF!</v>
      </c>
    </row>
    <row r="348" spans="1:7" s="19" customFormat="1" x14ac:dyDescent="0.2">
      <c r="A348" s="19" t="e">
        <f>#REF!</f>
        <v>#REF!</v>
      </c>
      <c r="B348" s="19" t="e">
        <f>#REF!</f>
        <v>#REF!</v>
      </c>
      <c r="C348" s="99" t="e">
        <f>LEFT(#REF!,FIND("(Q",#REF!)-2)</f>
        <v>#REF!</v>
      </c>
      <c r="D348" s="19" t="e">
        <f>IF(OR(#REF!="N",#REF!="I"), "N",#REF!)</f>
        <v>#REF!</v>
      </c>
      <c r="E348" s="9" t="s">
        <v>22</v>
      </c>
      <c r="F348" s="19" t="e">
        <f>#REF!</f>
        <v>#REF!</v>
      </c>
      <c r="G348" s="19" t="e">
        <f>#REF!</f>
        <v>#REF!</v>
      </c>
    </row>
  </sheetData>
  <autoFilter ref="A1:G34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L1057"/>
  <sheetViews>
    <sheetView zoomScale="90" zoomScaleNormal="90" workbookViewId="0">
      <selection activeCell="Q3" sqref="Q3"/>
    </sheetView>
  </sheetViews>
  <sheetFormatPr defaultColWidth="9.140625" defaultRowHeight="12" x14ac:dyDescent="0.2"/>
  <cols>
    <col min="1" max="1" width="9.140625" style="109"/>
    <col min="2" max="2" width="18.42578125" style="109" customWidth="1"/>
    <col min="3" max="3" width="6" style="109" customWidth="1"/>
    <col min="4" max="4" width="23.42578125" style="109" customWidth="1"/>
    <col min="5" max="5" width="20" style="109" customWidth="1"/>
    <col min="6" max="6" width="18.140625" style="109" customWidth="1"/>
    <col min="7" max="7" width="15.28515625" style="109" customWidth="1"/>
    <col min="8" max="8" width="16.85546875" style="109" customWidth="1"/>
    <col min="9" max="9" width="18.140625" style="109" customWidth="1"/>
    <col min="10" max="10" width="22.85546875" style="109" customWidth="1"/>
    <col min="11" max="11" width="17.85546875" style="109" customWidth="1"/>
    <col min="12" max="12" width="18" style="109" customWidth="1"/>
    <col min="13" max="13" width="18.28515625" style="109" customWidth="1"/>
    <col min="14" max="14" width="22" style="109" customWidth="1"/>
    <col min="15" max="15" width="20.140625" style="109" customWidth="1"/>
    <col min="16" max="16" width="14.7109375" style="109" customWidth="1"/>
    <col min="17" max="17" width="14.42578125" style="109" customWidth="1"/>
    <col min="18" max="18" width="9.7109375" style="109" customWidth="1"/>
    <col min="19" max="19" width="20.7109375" style="109" customWidth="1"/>
    <col min="20" max="24" width="12.28515625" style="109" hidden="1" customWidth="1"/>
    <col min="25" max="26" width="9.140625" style="109" hidden="1" customWidth="1"/>
    <col min="27" max="27" width="30" style="109" customWidth="1"/>
    <col min="28" max="38" width="28.7109375" style="109" customWidth="1"/>
    <col min="39" max="40" width="11.140625" style="109" customWidth="1"/>
    <col min="41" max="16384" width="9.140625" style="109"/>
  </cols>
  <sheetData>
    <row r="1" spans="1:38" ht="24" customHeight="1" x14ac:dyDescent="0.2">
      <c r="A1" s="109">
        <v>1</v>
      </c>
      <c r="B1" s="109">
        <v>2</v>
      </c>
      <c r="C1" s="109">
        <v>3</v>
      </c>
      <c r="D1" s="109">
        <v>4</v>
      </c>
      <c r="E1" s="109">
        <v>5</v>
      </c>
      <c r="F1" s="109">
        <v>6</v>
      </c>
      <c r="G1" s="111">
        <v>7</v>
      </c>
      <c r="H1" s="109">
        <v>8</v>
      </c>
      <c r="I1" s="109">
        <v>9</v>
      </c>
      <c r="J1" s="109">
        <v>10</v>
      </c>
      <c r="K1" s="109">
        <v>11</v>
      </c>
      <c r="L1" s="111">
        <v>12</v>
      </c>
      <c r="M1" s="109">
        <v>13</v>
      </c>
      <c r="N1" s="111">
        <v>14</v>
      </c>
      <c r="O1" s="109">
        <v>15</v>
      </c>
      <c r="P1" s="109">
        <v>16</v>
      </c>
      <c r="Q1" s="109">
        <v>17</v>
      </c>
      <c r="R1" s="109">
        <v>18</v>
      </c>
      <c r="S1" s="109">
        <v>19</v>
      </c>
      <c r="T1" s="109">
        <v>20</v>
      </c>
      <c r="U1" s="109">
        <v>21</v>
      </c>
      <c r="V1" s="109">
        <v>22</v>
      </c>
      <c r="W1" s="109">
        <v>23</v>
      </c>
      <c r="X1" s="109">
        <v>24</v>
      </c>
      <c r="Y1" s="109">
        <v>25</v>
      </c>
      <c r="Z1" s="109">
        <v>26</v>
      </c>
      <c r="AA1" s="109">
        <v>27</v>
      </c>
      <c r="AB1" s="109">
        <v>28</v>
      </c>
      <c r="AC1" s="109">
        <v>29</v>
      </c>
      <c r="AD1" s="109">
        <v>30</v>
      </c>
      <c r="AE1" s="109">
        <v>31</v>
      </c>
      <c r="AF1" s="109">
        <v>32</v>
      </c>
      <c r="AG1" s="109">
        <v>33</v>
      </c>
      <c r="AH1" s="109">
        <v>34</v>
      </c>
      <c r="AI1" s="109">
        <v>35</v>
      </c>
      <c r="AJ1" s="109">
        <v>36</v>
      </c>
      <c r="AK1" s="109">
        <v>37</v>
      </c>
      <c r="AL1" s="109">
        <v>38</v>
      </c>
    </row>
    <row r="2" spans="1:38" ht="46.5" customHeight="1" x14ac:dyDescent="0.2">
      <c r="A2" s="164" t="s">
        <v>374</v>
      </c>
      <c r="B2" s="6" t="s">
        <v>375</v>
      </c>
      <c r="C2" s="164"/>
      <c r="D2" s="110" t="s">
        <v>376</v>
      </c>
      <c r="E2" s="110" t="s">
        <v>377</v>
      </c>
      <c r="F2" s="113" t="s">
        <v>378</v>
      </c>
      <c r="G2" s="110" t="s">
        <v>379</v>
      </c>
      <c r="H2" s="164" t="s">
        <v>380</v>
      </c>
      <c r="I2" s="164" t="s">
        <v>380</v>
      </c>
      <c r="J2" s="110" t="s">
        <v>381</v>
      </c>
      <c r="K2" s="110" t="s">
        <v>398</v>
      </c>
      <c r="L2" s="114" t="s">
        <v>476</v>
      </c>
      <c r="M2" s="110" t="s">
        <v>398</v>
      </c>
      <c r="N2" s="114" t="s">
        <v>477</v>
      </c>
      <c r="O2" s="110" t="s">
        <v>382</v>
      </c>
      <c r="P2" s="110" t="s">
        <v>383</v>
      </c>
      <c r="Q2" s="110" t="s">
        <v>384</v>
      </c>
      <c r="R2" s="110"/>
      <c r="S2" s="110" t="s">
        <v>385</v>
      </c>
      <c r="AA2" s="110" t="s">
        <v>386</v>
      </c>
      <c r="AB2" s="110" t="s">
        <v>387</v>
      </c>
      <c r="AC2" s="110" t="s">
        <v>388</v>
      </c>
      <c r="AD2" s="110" t="s">
        <v>389</v>
      </c>
      <c r="AE2" s="110" t="s">
        <v>390</v>
      </c>
      <c r="AF2" s="110" t="s">
        <v>391</v>
      </c>
      <c r="AG2" s="110" t="s">
        <v>392</v>
      </c>
      <c r="AH2" s="110" t="s">
        <v>393</v>
      </c>
      <c r="AI2" s="110" t="s">
        <v>394</v>
      </c>
      <c r="AJ2" s="110" t="s">
        <v>395</v>
      </c>
      <c r="AK2" s="110" t="s">
        <v>396</v>
      </c>
      <c r="AL2" s="110" t="s">
        <v>397</v>
      </c>
    </row>
    <row r="3" spans="1:38" ht="83.25" customHeight="1" x14ac:dyDescent="0.2">
      <c r="A3" s="164" t="s">
        <v>398</v>
      </c>
      <c r="B3" s="6" t="s">
        <v>474</v>
      </c>
      <c r="C3" s="164"/>
      <c r="D3" s="110" t="s">
        <v>399</v>
      </c>
      <c r="E3" s="110" t="s">
        <v>400</v>
      </c>
      <c r="F3" s="113" t="s">
        <v>401</v>
      </c>
      <c r="G3" s="113" t="s">
        <v>402</v>
      </c>
      <c r="H3" s="164" t="s">
        <v>398</v>
      </c>
      <c r="I3" s="164" t="s">
        <v>398</v>
      </c>
      <c r="J3" s="110" t="s">
        <v>403</v>
      </c>
      <c r="K3" s="110" t="s">
        <v>404</v>
      </c>
      <c r="L3" s="114"/>
      <c r="M3" s="110" t="s">
        <v>405</v>
      </c>
      <c r="N3" s="114"/>
      <c r="O3" s="110" t="s">
        <v>406</v>
      </c>
      <c r="P3" s="110" t="s">
        <v>407</v>
      </c>
      <c r="Q3" s="109" t="s">
        <v>398</v>
      </c>
      <c r="R3" s="110"/>
      <c r="S3" s="110" t="s">
        <v>408</v>
      </c>
      <c r="AA3" s="110" t="s">
        <v>409</v>
      </c>
      <c r="AB3" s="110" t="s">
        <v>410</v>
      </c>
      <c r="AC3" s="110" t="s">
        <v>411</v>
      </c>
      <c r="AD3" s="110" t="s">
        <v>412</v>
      </c>
      <c r="AE3" s="110" t="s">
        <v>413</v>
      </c>
      <c r="AF3" s="110" t="s">
        <v>414</v>
      </c>
      <c r="AG3" s="110" t="s">
        <v>415</v>
      </c>
      <c r="AH3" s="110" t="s">
        <v>416</v>
      </c>
      <c r="AI3" s="110" t="s">
        <v>417</v>
      </c>
      <c r="AJ3" s="110" t="s">
        <v>418</v>
      </c>
      <c r="AK3" s="110" t="s">
        <v>419</v>
      </c>
      <c r="AL3" s="110" t="s">
        <v>420</v>
      </c>
    </row>
    <row r="4" spans="1:38" ht="77.45" customHeight="1" x14ac:dyDescent="0.2">
      <c r="A4" s="164"/>
      <c r="B4" s="6" t="s">
        <v>475</v>
      </c>
      <c r="C4" s="164"/>
      <c r="D4" s="110" t="s">
        <v>421</v>
      </c>
      <c r="E4" s="110" t="s">
        <v>422</v>
      </c>
      <c r="F4" s="110"/>
      <c r="G4" s="110" t="s">
        <v>423</v>
      </c>
      <c r="H4" s="110"/>
      <c r="I4" s="110"/>
      <c r="J4" s="110" t="s">
        <v>424</v>
      </c>
      <c r="K4" s="110" t="s">
        <v>425</v>
      </c>
      <c r="L4" s="114"/>
      <c r="M4" s="110" t="s">
        <v>426</v>
      </c>
      <c r="N4" s="114"/>
      <c r="O4" s="110" t="s">
        <v>427</v>
      </c>
      <c r="P4" s="110" t="s">
        <v>428</v>
      </c>
      <c r="R4" s="110"/>
      <c r="S4" s="110" t="s">
        <v>429</v>
      </c>
      <c r="AA4" s="110" t="s">
        <v>430</v>
      </c>
      <c r="AB4" s="110" t="s">
        <v>431</v>
      </c>
      <c r="AC4" s="110" t="s">
        <v>432</v>
      </c>
      <c r="AD4" s="110" t="s">
        <v>433</v>
      </c>
      <c r="AE4" s="110" t="s">
        <v>434</v>
      </c>
      <c r="AF4" s="110" t="s">
        <v>435</v>
      </c>
      <c r="AG4" s="110" t="s">
        <v>436</v>
      </c>
      <c r="AH4" s="110" t="s">
        <v>437</v>
      </c>
      <c r="AI4" s="110" t="s">
        <v>438</v>
      </c>
      <c r="AJ4" s="110" t="s">
        <v>439</v>
      </c>
      <c r="AK4" s="110" t="s">
        <v>440</v>
      </c>
      <c r="AL4" s="110" t="s">
        <v>441</v>
      </c>
    </row>
    <row r="5" spans="1:38" ht="65.45" customHeight="1" x14ac:dyDescent="0.2">
      <c r="A5" s="110"/>
      <c r="B5" s="112"/>
      <c r="C5" s="164"/>
      <c r="D5" s="110" t="s">
        <v>442</v>
      </c>
      <c r="E5" s="110" t="s">
        <v>443</v>
      </c>
      <c r="I5" s="110"/>
      <c r="J5" s="110" t="s">
        <v>444</v>
      </c>
      <c r="K5" s="110" t="s">
        <v>445</v>
      </c>
      <c r="L5" s="114"/>
      <c r="M5" s="110" t="s">
        <v>446</v>
      </c>
      <c r="N5" s="114"/>
      <c r="O5" s="110"/>
      <c r="P5" s="110" t="s">
        <v>447</v>
      </c>
      <c r="AA5" s="110" t="s">
        <v>448</v>
      </c>
      <c r="AB5" s="110" t="s">
        <v>449</v>
      </c>
      <c r="AC5" s="110" t="s">
        <v>450</v>
      </c>
      <c r="AD5" s="110" t="s">
        <v>451</v>
      </c>
      <c r="AE5" s="110" t="s">
        <v>452</v>
      </c>
      <c r="AF5" s="110" t="s">
        <v>453</v>
      </c>
      <c r="AG5" s="110" t="s">
        <v>454</v>
      </c>
      <c r="AH5" s="110" t="s">
        <v>455</v>
      </c>
      <c r="AI5" s="110" t="s">
        <v>456</v>
      </c>
      <c r="AJ5" s="110" t="s">
        <v>457</v>
      </c>
      <c r="AK5" s="110" t="s">
        <v>458</v>
      </c>
      <c r="AL5" s="110" t="s">
        <v>459</v>
      </c>
    </row>
    <row r="6" spans="1:38" ht="43.9" customHeight="1" x14ac:dyDescent="0.2">
      <c r="A6" s="110"/>
      <c r="B6" s="112"/>
      <c r="C6" s="164"/>
      <c r="J6" s="110" t="s">
        <v>460</v>
      </c>
      <c r="L6" s="114"/>
      <c r="N6" s="114"/>
      <c r="O6" s="110"/>
      <c r="AA6" s="110" t="s">
        <v>461</v>
      </c>
      <c r="AB6" s="110" t="s">
        <v>462</v>
      </c>
      <c r="AC6" s="110" t="s">
        <v>463</v>
      </c>
      <c r="AD6" s="110" t="s">
        <v>464</v>
      </c>
      <c r="AE6" s="110" t="s">
        <v>465</v>
      </c>
      <c r="AF6" s="110" t="s">
        <v>466</v>
      </c>
      <c r="AG6" s="110" t="s">
        <v>467</v>
      </c>
      <c r="AH6" s="110" t="s">
        <v>468</v>
      </c>
      <c r="AI6" s="110" t="s">
        <v>469</v>
      </c>
      <c r="AJ6" s="110" t="s">
        <v>470</v>
      </c>
      <c r="AK6" s="110" t="s">
        <v>471</v>
      </c>
      <c r="AL6" s="110" t="s">
        <v>472</v>
      </c>
    </row>
    <row r="7" spans="1:38" ht="36" x14ac:dyDescent="0.2">
      <c r="B7" s="110"/>
      <c r="J7" s="110" t="s">
        <v>473</v>
      </c>
      <c r="L7" s="111"/>
      <c r="N7" s="111"/>
      <c r="O7" s="110"/>
    </row>
    <row r="8" spans="1:38" x14ac:dyDescent="0.2">
      <c r="A8" s="110"/>
      <c r="B8" s="109" t="s">
        <v>76</v>
      </c>
      <c r="D8" s="109" t="s">
        <v>77</v>
      </c>
      <c r="E8" s="109" t="s">
        <v>21</v>
      </c>
      <c r="F8" s="109" t="s">
        <v>78</v>
      </c>
      <c r="G8" s="109" t="s">
        <v>79</v>
      </c>
      <c r="H8" s="109" t="s">
        <v>85</v>
      </c>
      <c r="I8" s="109" t="s">
        <v>87</v>
      </c>
      <c r="J8" s="109" t="s">
        <v>80</v>
      </c>
      <c r="K8" s="109" t="s">
        <v>86</v>
      </c>
      <c r="L8" s="111" t="s">
        <v>83</v>
      </c>
      <c r="M8" s="109" t="s">
        <v>81</v>
      </c>
      <c r="N8" s="111" t="s">
        <v>22</v>
      </c>
      <c r="O8" s="109" t="s">
        <v>82</v>
      </c>
      <c r="P8" s="109" t="s">
        <v>132</v>
      </c>
      <c r="Q8" s="109" t="s">
        <v>88</v>
      </c>
      <c r="AA8" s="115"/>
      <c r="AB8" s="115"/>
    </row>
    <row r="9" spans="1:38" x14ac:dyDescent="0.2">
      <c r="A9" s="110"/>
      <c r="B9" s="110"/>
      <c r="AA9" s="115"/>
      <c r="AB9" s="115"/>
    </row>
    <row r="10" spans="1:38" x14ac:dyDescent="0.2">
      <c r="E10" s="110"/>
      <c r="H10" s="110"/>
      <c r="K10" s="110"/>
      <c r="N10" s="110"/>
      <c r="Q10" s="110"/>
      <c r="AA10" s="115"/>
      <c r="AB10" s="115"/>
    </row>
    <row r="989" spans="1:1" x14ac:dyDescent="0.2">
      <c r="A989" s="116"/>
    </row>
    <row r="990" spans="1:1" x14ac:dyDescent="0.2">
      <c r="A990" s="116"/>
    </row>
    <row r="991" spans="1:1" x14ac:dyDescent="0.2">
      <c r="A991" s="116"/>
    </row>
    <row r="992" spans="1:1" x14ac:dyDescent="0.2">
      <c r="A992" s="116"/>
    </row>
    <row r="993" spans="1:1" x14ac:dyDescent="0.2">
      <c r="A993" s="116"/>
    </row>
    <row r="994" spans="1:1" x14ac:dyDescent="0.2">
      <c r="A994" s="116"/>
    </row>
    <row r="995" spans="1:1" x14ac:dyDescent="0.2">
      <c r="A995" s="116"/>
    </row>
    <row r="996" spans="1:1" x14ac:dyDescent="0.2">
      <c r="A996" s="116"/>
    </row>
    <row r="997" spans="1:1" x14ac:dyDescent="0.2">
      <c r="A997" s="116"/>
    </row>
    <row r="998" spans="1:1" x14ac:dyDescent="0.2">
      <c r="A998" s="116"/>
    </row>
    <row r="999" spans="1:1" x14ac:dyDescent="0.2">
      <c r="A999" s="116"/>
    </row>
    <row r="1000" spans="1:1" x14ac:dyDescent="0.2">
      <c r="A1000" s="116"/>
    </row>
    <row r="1001" spans="1:1" x14ac:dyDescent="0.2">
      <c r="A1001" s="116"/>
    </row>
    <row r="1002" spans="1:1" x14ac:dyDescent="0.2">
      <c r="A1002" s="116"/>
    </row>
    <row r="1003" spans="1:1" x14ac:dyDescent="0.2">
      <c r="A1003" s="116"/>
    </row>
    <row r="1004" spans="1:1" x14ac:dyDescent="0.2">
      <c r="A1004" s="116"/>
    </row>
    <row r="1005" spans="1:1" x14ac:dyDescent="0.2">
      <c r="A1005" s="116"/>
    </row>
    <row r="1006" spans="1:1" x14ac:dyDescent="0.2">
      <c r="A1006" s="116"/>
    </row>
    <row r="1007" spans="1:1" x14ac:dyDescent="0.2">
      <c r="A1007" s="116"/>
    </row>
    <row r="1008" spans="1:1" x14ac:dyDescent="0.2">
      <c r="A1008" s="116"/>
    </row>
    <row r="1009" spans="1:1" x14ac:dyDescent="0.2">
      <c r="A1009" s="116"/>
    </row>
    <row r="1010" spans="1:1" x14ac:dyDescent="0.2">
      <c r="A1010" s="116"/>
    </row>
    <row r="1011" spans="1:1" x14ac:dyDescent="0.2">
      <c r="A1011" s="116"/>
    </row>
    <row r="1012" spans="1:1" x14ac:dyDescent="0.2">
      <c r="A1012" s="116"/>
    </row>
    <row r="1013" spans="1:1" x14ac:dyDescent="0.2">
      <c r="A1013" s="116"/>
    </row>
    <row r="1014" spans="1:1" x14ac:dyDescent="0.2">
      <c r="A1014" s="116"/>
    </row>
    <row r="1015" spans="1:1" x14ac:dyDescent="0.2">
      <c r="A1015" s="116"/>
    </row>
    <row r="1016" spans="1:1" x14ac:dyDescent="0.2">
      <c r="A1016" s="116"/>
    </row>
    <row r="1017" spans="1:1" x14ac:dyDescent="0.2">
      <c r="A1017" s="116"/>
    </row>
    <row r="1018" spans="1:1" x14ac:dyDescent="0.2">
      <c r="A1018" s="116"/>
    </row>
    <row r="1019" spans="1:1" x14ac:dyDescent="0.2">
      <c r="A1019" s="116"/>
    </row>
    <row r="1020" spans="1:1" x14ac:dyDescent="0.2">
      <c r="A1020" s="116"/>
    </row>
    <row r="1021" spans="1:1" x14ac:dyDescent="0.2">
      <c r="A1021" s="116"/>
    </row>
    <row r="1022" spans="1:1" x14ac:dyDescent="0.2">
      <c r="A1022" s="116"/>
    </row>
    <row r="1023" spans="1:1" x14ac:dyDescent="0.2">
      <c r="A1023" s="116"/>
    </row>
    <row r="1024" spans="1:1" x14ac:dyDescent="0.2">
      <c r="A1024" s="116"/>
    </row>
    <row r="1025" spans="1:1" x14ac:dyDescent="0.2">
      <c r="A1025" s="116"/>
    </row>
    <row r="1026" spans="1:1" x14ac:dyDescent="0.2">
      <c r="A1026" s="116"/>
    </row>
    <row r="1027" spans="1:1" x14ac:dyDescent="0.2">
      <c r="A1027" s="116"/>
    </row>
    <row r="1028" spans="1:1" x14ac:dyDescent="0.2">
      <c r="A1028" s="116"/>
    </row>
    <row r="1029" spans="1:1" x14ac:dyDescent="0.2">
      <c r="A1029" s="116"/>
    </row>
    <row r="1030" spans="1:1" x14ac:dyDescent="0.2">
      <c r="A1030" s="116"/>
    </row>
    <row r="1031" spans="1:1" x14ac:dyDescent="0.2">
      <c r="A1031" s="116"/>
    </row>
    <row r="1032" spans="1:1" x14ac:dyDescent="0.2">
      <c r="A1032" s="116"/>
    </row>
    <row r="1033" spans="1:1" x14ac:dyDescent="0.2">
      <c r="A1033" s="116"/>
    </row>
    <row r="1034" spans="1:1" x14ac:dyDescent="0.2">
      <c r="A1034" s="116"/>
    </row>
    <row r="1035" spans="1:1" x14ac:dyDescent="0.2">
      <c r="A1035" s="116"/>
    </row>
    <row r="1036" spans="1:1" x14ac:dyDescent="0.2">
      <c r="A1036" s="116"/>
    </row>
    <row r="1037" spans="1:1" x14ac:dyDescent="0.2">
      <c r="A1037" s="116"/>
    </row>
    <row r="1038" spans="1:1" x14ac:dyDescent="0.2">
      <c r="A1038" s="116"/>
    </row>
    <row r="1039" spans="1:1" x14ac:dyDescent="0.2">
      <c r="A1039" s="116"/>
    </row>
    <row r="1040" spans="1:1" x14ac:dyDescent="0.2">
      <c r="A1040" s="116"/>
    </row>
    <row r="1041" spans="1:1" x14ac:dyDescent="0.2">
      <c r="A1041" s="116"/>
    </row>
    <row r="1042" spans="1:1" x14ac:dyDescent="0.2">
      <c r="A1042" s="116"/>
    </row>
    <row r="1043" spans="1:1" x14ac:dyDescent="0.2">
      <c r="A1043" s="116"/>
    </row>
    <row r="1044" spans="1:1" x14ac:dyDescent="0.2">
      <c r="A1044" s="116"/>
    </row>
    <row r="1045" spans="1:1" x14ac:dyDescent="0.2">
      <c r="A1045" s="116"/>
    </row>
    <row r="1046" spans="1:1" x14ac:dyDescent="0.2">
      <c r="A1046" s="116"/>
    </row>
    <row r="1047" spans="1:1" x14ac:dyDescent="0.2">
      <c r="A1047" s="116"/>
    </row>
    <row r="1048" spans="1:1" x14ac:dyDescent="0.2">
      <c r="A1048" s="116"/>
    </row>
    <row r="1049" spans="1:1" x14ac:dyDescent="0.2">
      <c r="A1049" s="116"/>
    </row>
    <row r="1050" spans="1:1" x14ac:dyDescent="0.2">
      <c r="A1050" s="116"/>
    </row>
    <row r="1051" spans="1:1" x14ac:dyDescent="0.2">
      <c r="A1051" s="116"/>
    </row>
    <row r="1052" spans="1:1" x14ac:dyDescent="0.2">
      <c r="A1052" s="116"/>
    </row>
    <row r="1053" spans="1:1" x14ac:dyDescent="0.2">
      <c r="A1053" s="116"/>
    </row>
    <row r="1054" spans="1:1" x14ac:dyDescent="0.2">
      <c r="A1054" s="116"/>
    </row>
    <row r="1055" spans="1:1" x14ac:dyDescent="0.2">
      <c r="A1055" s="116"/>
    </row>
    <row r="1056" spans="1:1" x14ac:dyDescent="0.2">
      <c r="A1056" s="116"/>
    </row>
    <row r="1057" spans="1:1" x14ac:dyDescent="0.2">
      <c r="A1057" s="1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K32"/>
  <sheetViews>
    <sheetView workbookViewId="0">
      <selection activeCell="F1" sqref="F1"/>
    </sheetView>
  </sheetViews>
  <sheetFormatPr defaultRowHeight="12.75" x14ac:dyDescent="0.2"/>
  <cols>
    <col min="1" max="1" width="24.7109375" customWidth="1"/>
    <col min="2" max="5" width="17.42578125" style="1" customWidth="1"/>
    <col min="6" max="6" width="14.7109375" style="1" customWidth="1"/>
    <col min="7" max="7" width="21.5703125" style="1" customWidth="1"/>
    <col min="8" max="12" width="16.7109375" style="1" customWidth="1"/>
    <col min="13" max="13" width="20.7109375" style="1" customWidth="1"/>
    <col min="14" max="14" width="15.5703125" style="1" customWidth="1"/>
    <col min="15" max="15" width="18" style="1" customWidth="1"/>
    <col min="16" max="16" width="17.85546875" customWidth="1"/>
    <col min="17" max="17" width="16.7109375" customWidth="1"/>
    <col min="18" max="18" width="18.28515625" customWidth="1"/>
    <col min="19" max="19" width="18.140625" customWidth="1"/>
    <col min="20" max="20" width="13" customWidth="1"/>
    <col min="21" max="23" width="16.7109375" customWidth="1"/>
    <col min="24" max="24" width="13.7109375" customWidth="1"/>
    <col min="25" max="25" width="20" customWidth="1"/>
    <col min="26" max="30" width="16.7109375" customWidth="1"/>
    <col min="31" max="31" width="17.28515625" customWidth="1"/>
    <col min="32" max="35" width="16.7109375" customWidth="1"/>
    <col min="36" max="36" width="13.7109375" customWidth="1"/>
    <col min="37" max="37" width="18.140625" customWidth="1"/>
  </cols>
  <sheetData>
    <row r="1" spans="1:37" x14ac:dyDescent="0.2">
      <c r="A1" s="15"/>
      <c r="B1" s="15"/>
      <c r="C1" s="1" t="e">
        <f>IF(LEFT(C3,12)="не применимо",1,COUNTA(C3:C8))</f>
        <v>#REF!</v>
      </c>
      <c r="D1" s="1" t="e">
        <f>IF(LEFT(D3,12)="не применимо",1,COUNTA(D3:D8))</f>
        <v>#REF!</v>
      </c>
      <c r="E1" s="1" t="e">
        <f>IF(LEFT(E3,12)="не применимо",1,COUNTA(E3:E9))</f>
        <v>#REF!</v>
      </c>
      <c r="F1" s="1" t="e">
        <f>IF(LEFT(F3,12)="не применимо",1,COUNTA(F3:F4))</f>
        <v>#REF!</v>
      </c>
      <c r="G1" s="1" t="e">
        <f>IF(LEFT(G3,12)="не применимо",1,COUNTA(G3:G5))</f>
        <v>#REF!</v>
      </c>
      <c r="I1" s="1" t="e">
        <f>IF(LEFT(I3,12)="не применимо",1,COUNTA(I3:I8))</f>
        <v>#REF!</v>
      </c>
      <c r="J1" s="1" t="e">
        <f>IF(LEFT(J3,12)="не применимо",1,COUNTA(J3:J8))</f>
        <v>#REF!</v>
      </c>
      <c r="K1" s="1" t="e">
        <f>IF(LEFT(K3,12)="не применимо",1,COUNTA(K3:K9))</f>
        <v>#REF!</v>
      </c>
      <c r="L1" s="1" t="e">
        <f>IF(LEFT(L3,12)="не применимо",1,COUNTA(L3:L4))</f>
        <v>#REF!</v>
      </c>
      <c r="M1" s="1" t="e">
        <f>IF(LEFT(M3,12)="не применимо",1,COUNTA(M3:M5))</f>
        <v>#REF!</v>
      </c>
      <c r="O1" s="1" t="e">
        <f>IF(LEFT(O3,12)="не применимо",1,COUNTA(O3:O8))</f>
        <v>#REF!</v>
      </c>
      <c r="P1" s="1" t="e">
        <f>IF(LEFT(P3,12)="не применимо",1,COUNTA(P3:P8))</f>
        <v>#REF!</v>
      </c>
      <c r="Q1" s="1" t="e">
        <f>IF(LEFT(Q3,12)="не применимо",1,COUNTA(Q3:Q9))</f>
        <v>#REF!</v>
      </c>
      <c r="R1" s="1" t="e">
        <f>IF(LEFT(R3,12)="не применимо",1,COUNTA(R3:R4))</f>
        <v>#REF!</v>
      </c>
      <c r="S1" s="1" t="e">
        <f>IF(LEFT(S3,12)="не применимо",1,COUNTA(S3:S5))</f>
        <v>#REF!</v>
      </c>
      <c r="T1" s="1"/>
      <c r="U1" s="1">
        <f>IF(LEFT(U3,12)="не применимо",1,COUNTA(U3:U8))</f>
        <v>6</v>
      </c>
      <c r="V1" s="1">
        <f>IF(LEFT(V3,12)="не применимо",1,COUNTA(V3:V8))</f>
        <v>6</v>
      </c>
      <c r="W1" s="1">
        <f>IF(LEFT(W3,12)="не применимо",1,COUNTA(W3:W9))</f>
        <v>7</v>
      </c>
      <c r="X1" s="1">
        <f>IF(LEFT(X3,12)="не применимо",1,COUNTA(X3:X4))</f>
        <v>2</v>
      </c>
      <c r="Y1" s="1">
        <f>IF(LEFT(Y3,12)="не применимо",1,COUNTA(Y3:Y5))</f>
        <v>3</v>
      </c>
      <c r="Z1" s="1"/>
      <c r="AA1" s="1">
        <f>IF(LEFT(AA3,12)="не применимо",1,COUNTA(AA3:AA8))</f>
        <v>6</v>
      </c>
      <c r="AB1" s="1">
        <f>IF(LEFT(AB3,12)="не применимо",1,COUNTA(AB3:AB8))</f>
        <v>6</v>
      </c>
      <c r="AC1" s="1">
        <f>IF(LEFT(AC3,12)="не применимо",1,COUNTA(AC3:AC9))</f>
        <v>7</v>
      </c>
      <c r="AD1" s="1">
        <f>IF(LEFT(AD3,12)="не применимо",1,COUNTA(AD3:AD4))</f>
        <v>2</v>
      </c>
      <c r="AE1" s="1">
        <f>IF(LEFT(AE3,12)="не применимо",1,COUNTA(AE3:AE5))</f>
        <v>3</v>
      </c>
      <c r="AF1" s="1"/>
      <c r="AG1" s="1" t="e">
        <f>IF(LEFT(AG3,12)="не применимо",1,COUNTA(AG3:AG8))</f>
        <v>#REF!</v>
      </c>
      <c r="AH1" s="1" t="e">
        <f>IF(LEFT(AH3,12)="не применимо",1,COUNTA(AH3:AH8))</f>
        <v>#REF!</v>
      </c>
      <c r="AI1" s="1" t="e">
        <f>IF(LEFT(AI3,12)="не применимо",1,COUNTA(AI3:AI9))</f>
        <v>#REF!</v>
      </c>
      <c r="AJ1" s="1" t="e">
        <f>IF(LEFT(AJ3,12)="не применимо",1,COUNTA(AJ3:AJ4))</f>
        <v>#REF!</v>
      </c>
      <c r="AK1" s="1" t="e">
        <f>IF(LEFT(AK3,12)="не применимо",1,COUNTA(AK3:AK5))</f>
        <v>#REF!</v>
      </c>
    </row>
    <row r="2" spans="1:37" ht="24" x14ac:dyDescent="0.2">
      <c r="A2" s="6"/>
      <c r="B2" s="16"/>
      <c r="C2" s="5" t="s">
        <v>134</v>
      </c>
      <c r="D2" s="5" t="s">
        <v>135</v>
      </c>
      <c r="E2" s="5" t="s">
        <v>136</v>
      </c>
      <c r="F2" s="5" t="s">
        <v>137</v>
      </c>
      <c r="G2" s="5" t="s">
        <v>160</v>
      </c>
      <c r="H2" s="5"/>
      <c r="I2" s="5" t="s">
        <v>138</v>
      </c>
      <c r="J2" s="5" t="s">
        <v>139</v>
      </c>
      <c r="K2" s="5" t="s">
        <v>140</v>
      </c>
      <c r="L2" s="5" t="s">
        <v>141</v>
      </c>
      <c r="M2" s="5" t="s">
        <v>161</v>
      </c>
      <c r="N2" s="5"/>
      <c r="O2" s="5" t="s">
        <v>142</v>
      </c>
      <c r="P2" s="5" t="s">
        <v>143</v>
      </c>
      <c r="Q2" s="5" t="s">
        <v>144</v>
      </c>
      <c r="R2" s="5" t="s">
        <v>145</v>
      </c>
      <c r="S2" s="5" t="s">
        <v>162</v>
      </c>
      <c r="T2" s="5"/>
      <c r="U2" s="5" t="s">
        <v>146</v>
      </c>
      <c r="V2" s="5" t="s">
        <v>147</v>
      </c>
      <c r="W2" s="5" t="s">
        <v>148</v>
      </c>
      <c r="X2" s="5" t="s">
        <v>149</v>
      </c>
      <c r="Y2" s="5" t="s">
        <v>163</v>
      </c>
      <c r="Z2" s="5"/>
      <c r="AA2" s="5" t="s">
        <v>150</v>
      </c>
      <c r="AB2" s="5" t="s">
        <v>151</v>
      </c>
      <c r="AC2" s="5" t="s">
        <v>152</v>
      </c>
      <c r="AD2" s="5" t="s">
        <v>153</v>
      </c>
      <c r="AE2" s="5" t="s">
        <v>164</v>
      </c>
      <c r="AF2" s="5"/>
      <c r="AG2" s="5" t="s">
        <v>154</v>
      </c>
      <c r="AH2" s="5" t="s">
        <v>155</v>
      </c>
      <c r="AI2" s="5" t="s">
        <v>156</v>
      </c>
      <c r="AJ2" s="5" t="s">
        <v>157</v>
      </c>
      <c r="AK2" s="5" t="s">
        <v>165</v>
      </c>
    </row>
    <row r="3" spans="1:37" x14ac:dyDescent="0.2">
      <c r="A3" s="16"/>
      <c r="B3" s="16"/>
      <c r="C3" s="5" t="e">
        <f>IF(#REF!="нет","не применимо","до 1 года")</f>
        <v>#REF!</v>
      </c>
      <c r="D3" s="5" t="e">
        <f>IF(#REF!="нет","не применимо","до 1 года")</f>
        <v>#REF!</v>
      </c>
      <c r="E3" s="5" t="e">
        <f>IF(#REF!="нет","не применимо","не более недели")</f>
        <v>#REF!</v>
      </c>
      <c r="F3" s="5" t="e">
        <f>IF(#REF!="нет","не применимо (ответ на Q8a.4.6 'нет')","да")</f>
        <v>#REF!</v>
      </c>
      <c r="G3" s="5" t="e">
        <f>IF(#REF!="нет","не применимо (ответ на Q8a.3.5 'нет')","государство/независимый регулятор")</f>
        <v>#REF!</v>
      </c>
      <c r="H3" s="5"/>
      <c r="I3" s="5" t="e">
        <f>IF('[1]8B-нетTARIES'!$K$36="нет","не применимо","до 1 года")</f>
        <v>#REF!</v>
      </c>
      <c r="J3" s="5" t="e">
        <f>IF(#REF!="нет","не применимо","до 1 года")</f>
        <v>#REF!</v>
      </c>
      <c r="K3" s="5" t="e">
        <f>IF(#REF!="нет","не применимо","не более недели")</f>
        <v>#REF!</v>
      </c>
      <c r="L3" s="5" t="e">
        <f>IF(#REF!="нет","не применимо (ответ на Q8b.4.6 'нет')","да")</f>
        <v>#REF!</v>
      </c>
      <c r="M3" s="5" t="e">
        <f>IF(#REF!="нет","не применимо (ответ на Q8b.3.5 'нет')","государство/независимый регулятор")</f>
        <v>#REF!</v>
      </c>
      <c r="N3" s="5"/>
      <c r="O3" s="5" t="e">
        <f>IF(#REF!="нет","не применимо","до 1 года")</f>
        <v>#REF!</v>
      </c>
      <c r="P3" s="5" t="e">
        <f>IF(#REF!="нет","не применимо","до 1 года")</f>
        <v>#REF!</v>
      </c>
      <c r="Q3" s="5" t="e">
        <f>IF(#REF!="нет","не применимо","не более недели")</f>
        <v>#REF!</v>
      </c>
      <c r="R3" s="5" t="e">
        <f>IF(#REF!="нет","не применимо (ответ на Q8c.4.6 'нет')","да")</f>
        <v>#REF!</v>
      </c>
      <c r="S3" s="5" t="e">
        <f>IF(#REF!="нет","не применимо (ответ на Q8c.3.5 'нет')","государство/независимый регулятор")</f>
        <v>#REF!</v>
      </c>
      <c r="T3" s="5"/>
      <c r="U3" s="5" t="str">
        <f>IF('8D-ARCHITECTS'!$K$36="нет","не применимо","до 1 года")</f>
        <v>до 1 года</v>
      </c>
      <c r="V3" s="5" t="str">
        <f>IF('8D-ARCHITECTS'!$K$38="нет","не применимо","до 1 года")</f>
        <v>до 1 года</v>
      </c>
      <c r="W3" s="5" t="str">
        <f>IF('8D-ARCHITECTS'!$K$40="нет","не применимо","не более недели")</f>
        <v>не более недели</v>
      </c>
      <c r="X3" s="5" t="str">
        <f>IF('8D-ARCHITECTS'!$K$55="нет","не применимо (ответ на Q8d.4.6 'нет')","да")</f>
        <v>да</v>
      </c>
      <c r="Y3" s="5" t="str">
        <f>IF('8D-ARCHITECTS'!$K$42="нет","не применимо (ответ на Q8d.3.5 'нет')","государство/независимый регулятор")</f>
        <v>государство/независимый регулятор</v>
      </c>
      <c r="Z3" s="5"/>
      <c r="AA3" s="5" t="str">
        <f>IF('8E-CIVIL ENGINEERS'!$K$35="нет","не применимо","до 1 года")</f>
        <v>до 1 года</v>
      </c>
      <c r="AB3" s="5" t="str">
        <f>IF('8E-CIVIL ENGINEERS'!$K$37="нет","не применимо","до 1 года")</f>
        <v>до 1 года</v>
      </c>
      <c r="AC3" s="5" t="str">
        <f>IF('8E-CIVIL ENGINEERS'!$K$39="нет","не применимо","не более недели")</f>
        <v>не более недели</v>
      </c>
      <c r="AD3" s="5" t="str">
        <f>IF('8E-CIVIL ENGINEERS'!$K$54="нет","не применимо (ответ на Q8e.4.6 'нет')","да")</f>
        <v>да</v>
      </c>
      <c r="AE3" s="5" t="str">
        <f>IF('8E-CIVIL ENGINEERS'!$K$41="нет","не применимо (ответ на Q8e.3.5 'нет')","государство/независимый регулятор")</f>
        <v>государство/независимый регулятор</v>
      </c>
      <c r="AF3" s="5"/>
      <c r="AG3" s="5" t="e">
        <f>IF(#REF!="нет","не применимо","до 1 года")</f>
        <v>#REF!</v>
      </c>
      <c r="AH3" s="5" t="e">
        <f>IF(#REF!="нет","не применимо","до 1 года")</f>
        <v>#REF!</v>
      </c>
      <c r="AI3" s="5" t="e">
        <f>IF(#REF!="нет","не применимо","не более недели")</f>
        <v>#REF!</v>
      </c>
      <c r="AJ3" s="5" t="e">
        <f>IF(#REF!="нет","не применимо (ответ на Q8f.4.6 'нет')","да")</f>
        <v>#REF!</v>
      </c>
      <c r="AK3" s="5" t="e">
        <f>IF(#REF!="нет","не применимо (ответ на Q8f.3.5 'нет')","государство/независимый регулятор")</f>
        <v>#REF!</v>
      </c>
    </row>
    <row r="4" spans="1:37" x14ac:dyDescent="0.2">
      <c r="A4" s="16"/>
      <c r="B4" s="16"/>
      <c r="C4" s="5" t="e">
        <f>IF(#REF!="нет"," ","более 1 года до 2 лет")</f>
        <v>#REF!</v>
      </c>
      <c r="D4" s="5" t="e">
        <f>IF(#REF!="нет"," ","более 1 года до 2 лет")</f>
        <v>#REF!</v>
      </c>
      <c r="E4" s="5" t="e">
        <f>IF(#REF!="нет"," ","до 1 года")</f>
        <v>#REF!</v>
      </c>
      <c r="F4" s="5" t="e">
        <f>IF(#REF!="нет"," ","нет")</f>
        <v>#REF!</v>
      </c>
      <c r="G4" s="5" t="e">
        <f>IF(#REF!="нет"," ","государство и профессиональный орган/палата")</f>
        <v>#REF!</v>
      </c>
      <c r="H4" s="5"/>
      <c r="I4" s="5" t="e">
        <f>IF(#REF!="нет"," ","более 1 года до 2 лет")</f>
        <v>#REF!</v>
      </c>
      <c r="J4" s="5" t="e">
        <f>IF(#REF!="нет"," ","более 1 года до 2 лет")</f>
        <v>#REF!</v>
      </c>
      <c r="K4" s="5" t="e">
        <f>IF(#REF!="нет"," ","до 1 года")</f>
        <v>#REF!</v>
      </c>
      <c r="L4" s="5" t="e">
        <f>IF(#REF!="нет"," ","нет")</f>
        <v>#REF!</v>
      </c>
      <c r="M4" s="5" t="e">
        <f>IF(#REF!="нет"," ","государство и профессиональный орган/палата")</f>
        <v>#REF!</v>
      </c>
      <c r="N4" s="5"/>
      <c r="O4" s="5" t="e">
        <f>IF(#REF!="нет"," ","более 1 года до 2 лет")</f>
        <v>#REF!</v>
      </c>
      <c r="P4" s="5" t="e">
        <f>IF(#REF!="нет"," ","более 1 года до 2 лет")</f>
        <v>#REF!</v>
      </c>
      <c r="Q4" s="5" t="e">
        <f>IF(#REF!="нет"," ","до 1 года")</f>
        <v>#REF!</v>
      </c>
      <c r="R4" s="5" t="e">
        <f>IF(#REF!="нет"," ","нет")</f>
        <v>#REF!</v>
      </c>
      <c r="S4" s="5" t="e">
        <f>IF(#REF!="нет"," ","государство и профессиональный орган/палата")</f>
        <v>#REF!</v>
      </c>
      <c r="T4" s="5"/>
      <c r="U4" s="5" t="str">
        <f>IF('8D-ARCHITECTS'!$K$36="нет"," ","более 1 года до 2 лет")</f>
        <v>более 1 года до 2 лет</v>
      </c>
      <c r="V4" s="5" t="str">
        <f>IF('8D-ARCHITECTS'!$K$38="нет"," ","более 1 года до 2 лет")</f>
        <v>более 1 года до 2 лет</v>
      </c>
      <c r="W4" s="5" t="str">
        <f>IF('8D-ARCHITECTS'!$K$40="нет"," ","до 1 года")</f>
        <v>до 1 года</v>
      </c>
      <c r="X4" s="5" t="str">
        <f>IF('8D-ARCHITECTS'!$K$55="нет"," ","нет")</f>
        <v>нет</v>
      </c>
      <c r="Y4" s="5" t="str">
        <f>IF('8D-ARCHITECTS'!$K$42="нет"," ","государство и профессиональный орган/палата")</f>
        <v>государство и профессиональный орган/палата</v>
      </c>
      <c r="Z4" s="5"/>
      <c r="AA4" s="5" t="str">
        <f>IF('8E-CIVIL ENGINEERS'!$K$35="нет"," ","более 1 года до 2 лет")</f>
        <v>более 1 года до 2 лет</v>
      </c>
      <c r="AB4" s="5" t="str">
        <f>IF('8E-CIVIL ENGINEERS'!$K$37="нет"," ","более 1 года до 2 лет")</f>
        <v>более 1 года до 2 лет</v>
      </c>
      <c r="AC4" s="5" t="str">
        <f>IF('8E-CIVIL ENGINEERS'!$K$39="нет"," ","до 1 года")</f>
        <v>до 1 года</v>
      </c>
      <c r="AD4" s="5" t="str">
        <f>IF('8E-CIVIL ENGINEERS'!$K$54="нет"," ","нет")</f>
        <v>нет</v>
      </c>
      <c r="AE4" s="5" t="str">
        <f>IF('8E-CIVIL ENGINEERS'!$K$41="нет"," ","государство и профессиональный орган/палата")</f>
        <v>государство и профессиональный орган/палата</v>
      </c>
      <c r="AF4" s="5"/>
      <c r="AG4" s="5" t="e">
        <f>IF(#REF!="нет"," ","более 1 года до 2 лет")</f>
        <v>#REF!</v>
      </c>
      <c r="AH4" s="5" t="e">
        <f>IF(#REF!="нет"," ","более 1 года до 2 лет")</f>
        <v>#REF!</v>
      </c>
      <c r="AI4" s="5" t="e">
        <f>IF(#REF!="нет"," ","до 1 года")</f>
        <v>#REF!</v>
      </c>
      <c r="AJ4" s="5" t="e">
        <f>IF(#REF!="нет"," ","нет")</f>
        <v>#REF!</v>
      </c>
      <c r="AK4" s="5" t="e">
        <f>IF(#REF!="нет"," ","государство и профессиональный орган/палата")</f>
        <v>#REF!</v>
      </c>
    </row>
    <row r="5" spans="1:37" ht="24" x14ac:dyDescent="0.2">
      <c r="A5" s="16"/>
      <c r="B5" s="17"/>
      <c r="C5" s="5" t="e">
        <f>IF(#REF!="нет"," ","более 2 лет до 3 лет")</f>
        <v>#REF!</v>
      </c>
      <c r="D5" s="5" t="e">
        <f>IF(#REF!="нет"," ","более 2 лет до 3 лет")</f>
        <v>#REF!</v>
      </c>
      <c r="E5" s="5" t="e">
        <f>IF(#REF!="нет"," ","более 1 года до 2 лет")</f>
        <v>#REF!</v>
      </c>
      <c r="G5" s="5" t="e">
        <f>IF(#REF!="нет"," ","профессиональный орган/палата")</f>
        <v>#REF!</v>
      </c>
      <c r="H5" s="8"/>
      <c r="I5" s="5" t="e">
        <f>IF(#REF!="нет"," ","более 2 лет до 3 лет")</f>
        <v>#REF!</v>
      </c>
      <c r="J5" s="5" t="e">
        <f>IF(#REF!="нет"," ","более 2 лет до 3 лет")</f>
        <v>#REF!</v>
      </c>
      <c r="K5" s="5" t="e">
        <f>IF(#REF!="нет"," ","более 1 года до 2 лет")</f>
        <v>#REF!</v>
      </c>
      <c r="M5" s="5" t="e">
        <f>IF(#REF!="нет"," ","профессиональный орган/палата")</f>
        <v>#REF!</v>
      </c>
      <c r="N5" s="8"/>
      <c r="O5" s="5" t="e">
        <f>IF(#REF!="нет"," ","более 2 лет до 3 лет")</f>
        <v>#REF!</v>
      </c>
      <c r="P5" s="5" t="e">
        <f>IF(#REF!="нет"," ","более 2 лет до 3 лет")</f>
        <v>#REF!</v>
      </c>
      <c r="Q5" s="5" t="e">
        <f>IF(#REF!="нет"," ","более 1 года до 2 лет")</f>
        <v>#REF!</v>
      </c>
      <c r="R5" s="1"/>
      <c r="S5" s="5" t="e">
        <f>IF(#REF!="нет"," ","профессиональный орган/палата")</f>
        <v>#REF!</v>
      </c>
      <c r="T5" s="8"/>
      <c r="U5" s="5" t="str">
        <f>IF('8D-ARCHITECTS'!$K$36="нет"," ","более 2 лет до 3 лет")</f>
        <v>более 2 лет до 3 лет</v>
      </c>
      <c r="V5" s="5" t="str">
        <f>IF('8D-ARCHITECTS'!$K$38="нет"," ","более 2 лет до 3 лет")</f>
        <v>более 2 лет до 3 лет</v>
      </c>
      <c r="W5" s="5" t="str">
        <f>IF('8D-ARCHITECTS'!$K$40="нет"," ","более 1 года до 2 лет")</f>
        <v>более 1 года до 2 лет</v>
      </c>
      <c r="X5" s="1"/>
      <c r="Y5" s="5" t="str">
        <f>IF('8D-ARCHITECTS'!$K$42="нет"," ","профессиональный орган/палата")</f>
        <v>профессиональный орган/палата</v>
      </c>
      <c r="Z5" s="8"/>
      <c r="AA5" s="5" t="str">
        <f>IF('8E-CIVIL ENGINEERS'!$K$35="нет"," ","более 2 лет до 3 лет")</f>
        <v>более 2 лет до 3 лет</v>
      </c>
      <c r="AB5" s="5" t="str">
        <f>IF('8E-CIVIL ENGINEERS'!$K$37="нет"," ","более 2 лет до 3 лет")</f>
        <v>более 2 лет до 3 лет</v>
      </c>
      <c r="AC5" s="5" t="str">
        <f>IF('8E-CIVIL ENGINEERS'!$K$39="нет"," ","более 1 года до 2 лет")</f>
        <v>более 1 года до 2 лет</v>
      </c>
      <c r="AD5" s="1"/>
      <c r="AE5" s="5" t="str">
        <f>IF('8E-CIVIL ENGINEERS'!$K$41="нет"," ","профессиональный орган/палата")</f>
        <v>профессиональный орган/палата</v>
      </c>
      <c r="AF5" s="8"/>
      <c r="AG5" s="5" t="e">
        <f>IF(#REF!="нет"," ","более 2 лет до 3 лет")</f>
        <v>#REF!</v>
      </c>
      <c r="AH5" s="5" t="e">
        <f>IF(#REF!="нет"," ","более 2 лет до 3 лет")</f>
        <v>#REF!</v>
      </c>
      <c r="AI5" s="5" t="e">
        <f>IF(#REF!="нет"," ","более 1 года до 2 лет")</f>
        <v>#REF!</v>
      </c>
      <c r="AJ5" s="1"/>
      <c r="AK5" s="5" t="e">
        <f>IF(#REF!="нет"," ","профессиональный орган/палата")</f>
        <v>#REF!</v>
      </c>
    </row>
    <row r="6" spans="1:37" ht="24" x14ac:dyDescent="0.2">
      <c r="A6" s="16"/>
      <c r="B6" s="17"/>
      <c r="C6" s="5" t="e">
        <f>IF(#REF!="нет"," ","более 3 лет до 4 лет")</f>
        <v>#REF!</v>
      </c>
      <c r="D6" s="5" t="e">
        <f>IF(#REF!="нет"," ","более 3 лет до 4 лет")</f>
        <v>#REF!</v>
      </c>
      <c r="E6" s="5" t="e">
        <f>IF(#REF!="нет"," ","более 2 лет до 3 лет")</f>
        <v>#REF!</v>
      </c>
      <c r="G6" s="5"/>
      <c r="H6" s="8"/>
      <c r="I6" s="5" t="e">
        <f>IF(#REF!="нет"," ","более 3 лет до 4 лет")</f>
        <v>#REF!</v>
      </c>
      <c r="J6" s="5" t="e">
        <f>IF(#REF!="нет"," ","более 3 лет до 4 лет")</f>
        <v>#REF!</v>
      </c>
      <c r="K6" s="5" t="e">
        <f>IF(#REF!="нет"," ","более 2 лет до 3 лет")</f>
        <v>#REF!</v>
      </c>
      <c r="M6" s="5"/>
      <c r="N6" s="8"/>
      <c r="O6" s="5" t="e">
        <f>IF(#REF!="нет"," ","более 3 лет до 4 лет")</f>
        <v>#REF!</v>
      </c>
      <c r="P6" s="5" t="e">
        <f>IF(#REF!="нет"," ","более 3 лет до 4 лет")</f>
        <v>#REF!</v>
      </c>
      <c r="Q6" s="5" t="e">
        <f>IF(#REF!="нет"," ","более 2 лет до 3 лет")</f>
        <v>#REF!</v>
      </c>
      <c r="R6" s="1"/>
      <c r="S6" s="5"/>
      <c r="T6" s="8"/>
      <c r="U6" s="5" t="str">
        <f>IF('8D-ARCHITECTS'!$K$36="нет"," ","более 3 лет до 4 лет")</f>
        <v>более 3 лет до 4 лет</v>
      </c>
      <c r="V6" s="5" t="str">
        <f>IF('8D-ARCHITECTS'!$K$38="нет"," ","более 3 лет до 4 лет")</f>
        <v>более 3 лет до 4 лет</v>
      </c>
      <c r="W6" s="5" t="str">
        <f>IF('8D-ARCHITECTS'!$K$40="нет"," ","более 2 лет до 3 лет")</f>
        <v>более 2 лет до 3 лет</v>
      </c>
      <c r="X6" s="1"/>
      <c r="Y6" s="5"/>
      <c r="Z6" s="8"/>
      <c r="AA6" s="5" t="str">
        <f>IF('8E-CIVIL ENGINEERS'!$K$35="нет"," ","более 3 лет до 4 лет")</f>
        <v>более 3 лет до 4 лет</v>
      </c>
      <c r="AB6" s="5" t="str">
        <f>IF('8E-CIVIL ENGINEERS'!$K$37="нет"," ","более 3 лет до 4 лет")</f>
        <v>более 3 лет до 4 лет</v>
      </c>
      <c r="AC6" s="5" t="str">
        <f>IF('8E-CIVIL ENGINEERS'!$K$39="нет"," ","более 2 лет до 3 лет")</f>
        <v>более 2 лет до 3 лет</v>
      </c>
      <c r="AD6" s="1"/>
      <c r="AE6" s="5"/>
      <c r="AF6" s="8"/>
      <c r="AG6" s="5" t="e">
        <f>IF(#REF!="нет"," ","более 3 лет до 4 лет")</f>
        <v>#REF!</v>
      </c>
      <c r="AH6" s="5" t="e">
        <f>IF(#REF!="нет"," ","более 3 лет до 4 лет")</f>
        <v>#REF!</v>
      </c>
      <c r="AI6" s="5" t="e">
        <f>IF(#REF!="нет"," ","более 2 лет до 3 лет")</f>
        <v>#REF!</v>
      </c>
      <c r="AJ6" s="1"/>
    </row>
    <row r="7" spans="1:37" ht="24" x14ac:dyDescent="0.2">
      <c r="A7" s="16"/>
      <c r="B7" s="17"/>
      <c r="C7" s="5" t="e">
        <f>IF(#REF!="нет"," ","более 4 лет до 5 лет")</f>
        <v>#REF!</v>
      </c>
      <c r="D7" s="5" t="e">
        <f>IF(#REF!="нет"," ","более 4 лет до 5 лет")</f>
        <v>#REF!</v>
      </c>
      <c r="E7" s="5" t="e">
        <f>IF(#REF!="нет"," ","более 3 лет до 4 лет")</f>
        <v>#REF!</v>
      </c>
      <c r="G7" s="5"/>
      <c r="H7" s="8"/>
      <c r="I7" s="5" t="e">
        <f>IF(#REF!="нет"," ","более 4 лет до 5 лет")</f>
        <v>#REF!</v>
      </c>
      <c r="J7" s="5" t="e">
        <f>IF(#REF!="нет"," ","более 4 лет до 5 лет")</f>
        <v>#REF!</v>
      </c>
      <c r="K7" s="5" t="e">
        <f>IF(#REF!="нет"," ","более 3 лет до 4 лет")</f>
        <v>#REF!</v>
      </c>
      <c r="M7" s="5"/>
      <c r="N7" s="8"/>
      <c r="O7" s="5" t="e">
        <f>IF(#REF!="нет"," ","более 4 лет до 5 лет")</f>
        <v>#REF!</v>
      </c>
      <c r="P7" s="5" t="e">
        <f>IF(#REF!="нет"," ","более 4 лет до 5 лет")</f>
        <v>#REF!</v>
      </c>
      <c r="Q7" s="5" t="e">
        <f>IF(#REF!="нет"," ","более 3 лет до 4 лет")</f>
        <v>#REF!</v>
      </c>
      <c r="R7" s="1"/>
      <c r="S7" s="5"/>
      <c r="T7" s="8"/>
      <c r="U7" s="5" t="str">
        <f>IF('8D-ARCHITECTS'!$K$36="нет"," ","более 4 лет до 5 лет")</f>
        <v>более 4 лет до 5 лет</v>
      </c>
      <c r="V7" s="5" t="str">
        <f>IF('8D-ARCHITECTS'!$K$38="нет"," ","более 4 лет до 5 лет")</f>
        <v>более 4 лет до 5 лет</v>
      </c>
      <c r="W7" s="5" t="str">
        <f>IF('8D-ARCHITECTS'!$K$40="нет"," ","более 3 лет до 4 лет")</f>
        <v>более 3 лет до 4 лет</v>
      </c>
      <c r="X7" s="1"/>
      <c r="Y7" s="5"/>
      <c r="Z7" s="8"/>
      <c r="AA7" s="5" t="str">
        <f>IF('8E-CIVIL ENGINEERS'!$K$35="нет"," ","более 4 лет до 5 лет")</f>
        <v>более 4 лет до 5 лет</v>
      </c>
      <c r="AB7" s="5" t="str">
        <f>IF('8E-CIVIL ENGINEERS'!$K$37="нет"," ","более 4 лет до 5 лет")</f>
        <v>более 4 лет до 5 лет</v>
      </c>
      <c r="AC7" s="5" t="str">
        <f>IF('8E-CIVIL ENGINEERS'!$K$39="нет"," ","более 3 лет до 4 лет")</f>
        <v>более 3 лет до 4 лет</v>
      </c>
      <c r="AD7" s="1"/>
      <c r="AE7" s="5"/>
      <c r="AF7" s="8"/>
      <c r="AG7" s="5" t="e">
        <f>IF(#REF!="нет"," ","более 4 лет до 5 лет")</f>
        <v>#REF!</v>
      </c>
      <c r="AH7" s="5" t="e">
        <f>IF(#REF!="нет"," ","более 4 лет до 5 лет")</f>
        <v>#REF!</v>
      </c>
      <c r="AI7" s="5" t="e">
        <f>IF(#REF!="нет"," ","более 3 лет до 4 лет")</f>
        <v>#REF!</v>
      </c>
      <c r="AJ7" s="1"/>
    </row>
    <row r="8" spans="1:37" ht="24" x14ac:dyDescent="0.2">
      <c r="A8" s="18"/>
      <c r="B8" s="15"/>
      <c r="C8" s="5" t="e">
        <f>IF(#REF!="нет"," ","более 5 лет")</f>
        <v>#REF!</v>
      </c>
      <c r="D8" s="5" t="e">
        <f>IF(#REF!="нет"," ","более 5 лет")</f>
        <v>#REF!</v>
      </c>
      <c r="E8" s="5" t="e">
        <f>IF(#REF!="нет"," ","более 4 лет до 5 лет")</f>
        <v>#REF!</v>
      </c>
      <c r="G8" s="7"/>
      <c r="I8" s="5" t="e">
        <f>IF(#REF!="нет"," ","более 5 лет")</f>
        <v>#REF!</v>
      </c>
      <c r="J8" s="5" t="e">
        <f>IF(#REF!="нет"," ","более 5 лет")</f>
        <v>#REF!</v>
      </c>
      <c r="K8" s="5" t="e">
        <f>IF(#REF!="нет"," ","более 4 лет до 5 лет")</f>
        <v>#REF!</v>
      </c>
      <c r="M8" s="7"/>
      <c r="O8" s="5" t="e">
        <f>IF(#REF!="нет"," ","более 5 лет")</f>
        <v>#REF!</v>
      </c>
      <c r="P8" s="5" t="e">
        <f>IF(#REF!="нет"," ","более 5 лет")</f>
        <v>#REF!</v>
      </c>
      <c r="Q8" s="5" t="e">
        <f>IF(#REF!="нет"," ","более 4 лет до 5 лет")</f>
        <v>#REF!</v>
      </c>
      <c r="R8" s="1"/>
      <c r="S8" s="7"/>
      <c r="T8" s="1"/>
      <c r="U8" s="5" t="str">
        <f>IF('8D-ARCHITECTS'!$K$36="нет"," ","более 5 лет")</f>
        <v>более 5 лет</v>
      </c>
      <c r="V8" s="5" t="str">
        <f>IF('8D-ARCHITECTS'!$K$38="нет"," ","более 5 лет")</f>
        <v>более 5 лет</v>
      </c>
      <c r="W8" s="5" t="str">
        <f>IF('8D-ARCHITECTS'!$K$40="нет"," ","более 4 лет до 5 лет")</f>
        <v>более 4 лет до 5 лет</v>
      </c>
      <c r="X8" s="1"/>
      <c r="Y8" s="7"/>
      <c r="Z8" s="1"/>
      <c r="AA8" s="5" t="str">
        <f>IF('8E-CIVIL ENGINEERS'!$K$35="нет"," ","более 5 лет")</f>
        <v>более 5 лет</v>
      </c>
      <c r="AB8" s="5" t="str">
        <f>IF('8E-CIVIL ENGINEERS'!$K$37="нет"," ","более 5 лет")</f>
        <v>более 5 лет</v>
      </c>
      <c r="AC8" s="5" t="str">
        <f>IF('8E-CIVIL ENGINEERS'!$K$39="нет"," ","более 4 лет до 5 лет")</f>
        <v>более 4 лет до 5 лет</v>
      </c>
      <c r="AD8" s="1"/>
      <c r="AE8" s="7"/>
      <c r="AF8" s="1"/>
      <c r="AG8" s="5" t="e">
        <f>IF(#REF!="нет"," ","более 5 лет")</f>
        <v>#REF!</v>
      </c>
      <c r="AH8" s="5" t="e">
        <f>IF(#REF!="нет"," ","более 5 лет")</f>
        <v>#REF!</v>
      </c>
      <c r="AI8" s="5" t="e">
        <f>IF(#REF!="нет"," ","более 4 лет до 5 лет")</f>
        <v>#REF!</v>
      </c>
      <c r="AJ8" s="1"/>
    </row>
    <row r="9" spans="1:37" x14ac:dyDescent="0.2">
      <c r="A9" s="18"/>
      <c r="B9" s="15"/>
      <c r="E9" s="5" t="e">
        <f>IF(#REF!="нет"," ","более 5 лет")</f>
        <v>#REF!</v>
      </c>
      <c r="G9" s="7"/>
      <c r="K9" s="5" t="e">
        <f>IF(#REF!="нет"," ","более 5 лет")</f>
        <v>#REF!</v>
      </c>
      <c r="M9" s="7"/>
      <c r="P9" s="1"/>
      <c r="Q9" s="5" t="e">
        <f>IF(#REF!="нет"," ","более 5 лет")</f>
        <v>#REF!</v>
      </c>
      <c r="R9" s="1"/>
      <c r="S9" s="7"/>
      <c r="T9" s="1"/>
      <c r="U9" s="1"/>
      <c r="V9" s="1"/>
      <c r="W9" s="5" t="str">
        <f>IF('8D-ARCHITECTS'!$K$40="нет"," ","более 5 лет")</f>
        <v>более 5 лет</v>
      </c>
      <c r="X9" s="1"/>
      <c r="Y9" s="7"/>
      <c r="Z9" s="1"/>
      <c r="AA9" s="1"/>
      <c r="AB9" s="1"/>
      <c r="AC9" s="5" t="str">
        <f>IF('8E-CIVIL ENGINEERS'!$K$39="нет"," ","более 5 лет")</f>
        <v>более 5 лет</v>
      </c>
      <c r="AD9" s="1"/>
      <c r="AE9" s="7"/>
      <c r="AF9" s="1"/>
      <c r="AG9" s="1"/>
      <c r="AH9" s="1"/>
      <c r="AI9" s="5" t="e">
        <f>IF(#REF!="нет"," ","более 5 лет")</f>
        <v>#REF!</v>
      </c>
      <c r="AJ9" s="1"/>
    </row>
    <row r="10" spans="1:37" x14ac:dyDescent="0.2">
      <c r="A10" s="18"/>
      <c r="B10" s="16"/>
      <c r="M10" s="7"/>
      <c r="N10" s="5"/>
      <c r="P10" s="1"/>
      <c r="Q10" s="1"/>
      <c r="R10" s="1"/>
      <c r="S10" s="1"/>
      <c r="T10" s="1"/>
      <c r="U10" s="1"/>
      <c r="V10" s="1"/>
      <c r="W10" s="1"/>
      <c r="X10" s="1"/>
      <c r="Y10" s="1"/>
      <c r="Z10" s="1"/>
      <c r="AA10" s="1"/>
      <c r="AB10" s="1"/>
      <c r="AC10" s="1"/>
      <c r="AD10" s="1"/>
      <c r="AE10" s="1"/>
      <c r="AF10" s="1"/>
      <c r="AG10" s="1"/>
      <c r="AH10" s="1"/>
      <c r="AI10" s="1"/>
      <c r="AJ10" s="1"/>
    </row>
    <row r="11" spans="1:37" x14ac:dyDescent="0.2">
      <c r="A11" s="15"/>
      <c r="B11" s="15"/>
      <c r="C11" s="1" t="e">
        <f>IF(LEFT(C13,12)="не применимо",1,COUNTA(C13:C18))</f>
        <v>#REF!</v>
      </c>
      <c r="D11" s="1" t="e">
        <f>IF(LEFT(D13,12)="не применимо",1,COUNTA(D13:D18))</f>
        <v>#REF!</v>
      </c>
      <c r="E11" s="1" t="e">
        <f>IF(LEFT(E13,12)="не применимо",1,COUNTA(E13:E19))</f>
        <v>#REF!</v>
      </c>
      <c r="F11" s="1" t="e">
        <f>IF(LEFT(F13,12)="не применимо",1,COUNTA(F13:F14))</f>
        <v>#REF!</v>
      </c>
      <c r="G11" s="1" t="e">
        <f>IF(LEFT(G13,12)="не применимо",1,COUNTA(G13:G15))</f>
        <v>#REF!</v>
      </c>
      <c r="I11" s="1" t="e">
        <f>IF(LEFT(I13,12)="не применимо",1,COUNTA(I13:I18))</f>
        <v>#REF!</v>
      </c>
      <c r="J11" s="1" t="e">
        <f>IF(LEFT(J13,12)="не применимо",1,COUNTA(J13:J18))</f>
        <v>#REF!</v>
      </c>
      <c r="K11" s="1" t="e">
        <f>IF(LEFT(K13,12)="не применимо",1,COUNTA(K13:K19))</f>
        <v>#REF!</v>
      </c>
      <c r="L11" s="1" t="e">
        <f>IF(LEFT(L13,12)="не применимо",1,COUNTA(L13:L14))</f>
        <v>#REF!</v>
      </c>
      <c r="M11" s="1" t="e">
        <f>IF(LEFT(M13,12)="не применимо",1,COUNTA(M13:M15))</f>
        <v>#REF!</v>
      </c>
      <c r="O11" s="1" t="e">
        <f>IF(LEFT(O13,12)="не применимо",1,COUNTA(O13:O18))</f>
        <v>#REF!</v>
      </c>
      <c r="P11" s="1" t="e">
        <f>IF(LEFT(P13,12)="не применимо",1,COUNTA(P13:P18))</f>
        <v>#REF!</v>
      </c>
      <c r="Q11" s="1" t="e">
        <f>IF(LEFT(Q13,12)="не применимо",1,COUNTA(Q13:Q19))</f>
        <v>#REF!</v>
      </c>
      <c r="R11" s="1" t="e">
        <f>IF(LEFT(R13,12)="не применимо",1,COUNTA(R13:R14))</f>
        <v>#REF!</v>
      </c>
      <c r="S11" s="1" t="e">
        <f>IF(LEFT(S13,12)="не применимо",1,COUNTA(S13:S15))</f>
        <v>#REF!</v>
      </c>
      <c r="T11" s="1"/>
      <c r="U11" s="1">
        <f>IF(LEFT(U13,12)="не применимо",1,COUNTA(U13:U18))</f>
        <v>6</v>
      </c>
      <c r="V11" s="1">
        <f>IF(LEFT(V13,12)="не применимо",1,COUNTA(V13:V18))</f>
        <v>6</v>
      </c>
      <c r="W11" s="1">
        <f>IF(LEFT(W13,12)="не применимо",1,COUNTA(W13:W19))</f>
        <v>7</v>
      </c>
      <c r="X11" s="1">
        <f>IF(LEFT(X13,12)="не применимо",1,COUNTA(X13:X14))</f>
        <v>2</v>
      </c>
      <c r="Y11" s="1">
        <f>IF(LEFT(Y13,12)="не применимо",1,COUNTA(Y13:Y15))</f>
        <v>3</v>
      </c>
      <c r="Z11" s="1"/>
      <c r="AA11" s="1">
        <f>IF(LEFT(AA13,12)="не применимо",1,COUNTA(AA13:AA18))</f>
        <v>6</v>
      </c>
      <c r="AB11" s="1">
        <f>IF(LEFT(AB13,12)="не применимо",1,COUNTA(AB13:AB18))</f>
        <v>6</v>
      </c>
      <c r="AC11" s="1">
        <f>IF(LEFT(AC13,12)="не применимо",1,COUNTA(AC13:AC19))</f>
        <v>7</v>
      </c>
      <c r="AD11" s="1">
        <f>IF(LEFT(AD13,12)="не применимо",1,COUNTA(AD13:AD14))</f>
        <v>2</v>
      </c>
      <c r="AE11" s="1">
        <f>IF(LEFT(AE13,12)="не применимо",1,COUNTA(AE13:AE15))</f>
        <v>3</v>
      </c>
      <c r="AF11" s="1"/>
      <c r="AG11" s="1" t="e">
        <f>IF(LEFT(AG13,12)="не применимо",1,COUNTA(AG13:AG18))</f>
        <v>#REF!</v>
      </c>
      <c r="AH11" s="1" t="e">
        <f>IF(LEFT(AH13,12)="не применимо",1,COUNTA(AH13:AH18))</f>
        <v>#REF!</v>
      </c>
      <c r="AI11" s="1" t="e">
        <f>IF(LEFT(AI13,12)="не применимо",1,COUNTA(AI13:AI19))</f>
        <v>#REF!</v>
      </c>
      <c r="AJ11" s="1" t="e">
        <f>IF(LEFT(AJ13,12)="не применимо",1,COUNTA(AJ13:AJ14))</f>
        <v>#REF!</v>
      </c>
      <c r="AK11" s="1" t="e">
        <f>IF(LEFT(AK13,12)="не применимо",1,COUNTA(AK13:AK15))</f>
        <v>#REF!</v>
      </c>
    </row>
    <row r="12" spans="1:37" ht="24" x14ac:dyDescent="0.2">
      <c r="A12" s="6"/>
      <c r="B12" s="16"/>
      <c r="C12" s="5" t="s">
        <v>134</v>
      </c>
      <c r="D12" s="5" t="s">
        <v>135</v>
      </c>
      <c r="E12" s="5" t="s">
        <v>136</v>
      </c>
      <c r="F12" s="5" t="s">
        <v>137</v>
      </c>
      <c r="G12" s="5" t="s">
        <v>160</v>
      </c>
      <c r="H12" s="5"/>
      <c r="I12" s="5" t="s">
        <v>138</v>
      </c>
      <c r="J12" s="5" t="s">
        <v>139</v>
      </c>
      <c r="K12" s="5" t="s">
        <v>140</v>
      </c>
      <c r="L12" s="5" t="s">
        <v>141</v>
      </c>
      <c r="M12" s="5" t="s">
        <v>161</v>
      </c>
      <c r="N12" s="5"/>
      <c r="O12" s="5" t="s">
        <v>142</v>
      </c>
      <c r="P12" s="5" t="s">
        <v>143</v>
      </c>
      <c r="Q12" s="5" t="s">
        <v>144</v>
      </c>
      <c r="R12" s="5" t="s">
        <v>145</v>
      </c>
      <c r="S12" s="5" t="s">
        <v>162</v>
      </c>
      <c r="T12" s="5"/>
      <c r="U12" s="5" t="s">
        <v>146</v>
      </c>
      <c r="V12" s="5" t="s">
        <v>147</v>
      </c>
      <c r="W12" s="5" t="s">
        <v>148</v>
      </c>
      <c r="X12" s="5" t="s">
        <v>149</v>
      </c>
      <c r="Y12" s="5" t="s">
        <v>163</v>
      </c>
      <c r="Z12" s="5"/>
      <c r="AA12" s="5" t="s">
        <v>150</v>
      </c>
      <c r="AB12" s="5" t="s">
        <v>151</v>
      </c>
      <c r="AC12" s="5" t="s">
        <v>152</v>
      </c>
      <c r="AD12" s="5" t="s">
        <v>153</v>
      </c>
      <c r="AE12" s="5" t="s">
        <v>164</v>
      </c>
      <c r="AF12" s="5"/>
      <c r="AG12" s="5" t="s">
        <v>154</v>
      </c>
      <c r="AH12" s="5" t="s">
        <v>155</v>
      </c>
      <c r="AI12" s="5" t="s">
        <v>156</v>
      </c>
      <c r="AJ12" s="5" t="s">
        <v>157</v>
      </c>
      <c r="AK12" s="5" t="s">
        <v>165</v>
      </c>
    </row>
    <row r="13" spans="1:37" x14ac:dyDescent="0.2">
      <c r="A13" s="16"/>
      <c r="B13" s="16"/>
      <c r="C13" s="5" t="e">
        <f>IF(#REF!="нет","не применимо","до 1 года")</f>
        <v>#REF!</v>
      </c>
      <c r="D13" s="5" t="e">
        <f>IF(#REF!="нет","не применимо","до 1 года")</f>
        <v>#REF!</v>
      </c>
      <c r="E13" s="5" t="e">
        <f>IF(#REF!="нет","не применимо","не более недели")</f>
        <v>#REF!</v>
      </c>
      <c r="F13" s="5" t="e">
        <f>IF(#REF!="нет","не применимо (ответ на Q8a.4.6 'нет')","да")</f>
        <v>#REF!</v>
      </c>
      <c r="G13" s="5" t="e">
        <f>IF(#REF!="нет","не применимо (ответ на Q8a.3.5 'нет')","государство/независимый регулятор")</f>
        <v>#REF!</v>
      </c>
      <c r="H13" s="5"/>
      <c r="I13" s="5" t="e">
        <f>IF(#REF!="нет","не применимо","до 1 года")</f>
        <v>#REF!</v>
      </c>
      <c r="J13" s="5" t="e">
        <f>IF(#REF!="нет","не применимо","до 1 года")</f>
        <v>#REF!</v>
      </c>
      <c r="K13" s="5" t="e">
        <f>IF(#REF!="нет","не применимо","не более недели")</f>
        <v>#REF!</v>
      </c>
      <c r="L13" s="5" t="e">
        <f>IF(#REF!="нет","не применимо (ответ на Q8b.4.6 'нет')","да")</f>
        <v>#REF!</v>
      </c>
      <c r="M13" s="5" t="e">
        <f>IF(#REF!="нет","не применимо (ответ на Q8b.3.5 'нет')","государство/независимый регулятор")</f>
        <v>#REF!</v>
      </c>
      <c r="N13" s="5"/>
      <c r="O13" s="5" t="e">
        <f>IF(#REF!="нет","не применимо","до 1 года")</f>
        <v>#REF!</v>
      </c>
      <c r="P13" s="5" t="e">
        <f>IF(#REF!="нет","не применимо","до 1 года")</f>
        <v>#REF!</v>
      </c>
      <c r="Q13" s="5" t="e">
        <f>IF(#REF!="нет","не применимо","не более недели")</f>
        <v>#REF!</v>
      </c>
      <c r="R13" s="5" t="e">
        <f>IF(#REF!="нет","не применимо (ответ на Q8c.4.6 'нет')","да")</f>
        <v>#REF!</v>
      </c>
      <c r="S13" s="5" t="e">
        <f>IF(#REF!="нет","не применимо (ответ на Q8c.3.5 'нет')","государство/независимый регулятор")</f>
        <v>#REF!</v>
      </c>
      <c r="T13" s="5"/>
      <c r="U13" s="5" t="str">
        <f>IF('8D-ARCHITECTS'!$O$36="нет","не применимо","до 1 года")</f>
        <v>до 1 года</v>
      </c>
      <c r="V13" s="5" t="str">
        <f>IF('8D-ARCHITECTS'!$O$38="нет","не применимо","до 1 года")</f>
        <v>до 1 года</v>
      </c>
      <c r="W13" s="5" t="str">
        <f>IF('8D-ARCHITECTS'!$O$40="нет","не применимо","не более недели")</f>
        <v>не более недели</v>
      </c>
      <c r="X13" s="5" t="str">
        <f>IF('8D-ARCHITECTS'!$O$55="нет","не применимо (ответ на Q8d.4.6 'нет')","да")</f>
        <v>да</v>
      </c>
      <c r="Y13" s="5" t="str">
        <f>IF('8D-ARCHITECTS'!$O$42="нет","не применимо (ответ на Q8d.3.5 'нет')","государство/независимый регулятор")</f>
        <v>государство/независимый регулятор</v>
      </c>
      <c r="Z13" s="5"/>
      <c r="AA13" s="5" t="str">
        <f>IF('8E-CIVIL ENGINEERS'!$O$35="нет","не применимо","до 1 года")</f>
        <v>до 1 года</v>
      </c>
      <c r="AB13" s="5" t="str">
        <f>IF('8E-CIVIL ENGINEERS'!$O$37="нет","не применимо","до 1 года")</f>
        <v>до 1 года</v>
      </c>
      <c r="AC13" s="5" t="str">
        <f>IF('8E-CIVIL ENGINEERS'!$O$39="нет","не применимо","не более недели")</f>
        <v>не более недели</v>
      </c>
      <c r="AD13" s="5" t="str">
        <f>IF('8E-CIVIL ENGINEERS'!$O$54="нет","не применимо (ответ на Q8e.4.6 'нет')","да")</f>
        <v>да</v>
      </c>
      <c r="AE13" s="5" t="str">
        <f>IF('8E-CIVIL ENGINEERS'!$O$41="нет","не применимо (ответ на Q8e.3.5 'нет')","государство/независимый регулятор")</f>
        <v>государство/независимый регулятор</v>
      </c>
      <c r="AF13" s="5"/>
      <c r="AG13" s="5" t="e">
        <f>IF(#REF!="нет","не применимо","до 1 года")</f>
        <v>#REF!</v>
      </c>
      <c r="AH13" s="5" t="e">
        <f>IF(#REF!="нет","не применимо","до 1 года")</f>
        <v>#REF!</v>
      </c>
      <c r="AI13" s="5" t="e">
        <f>IF(#REF!="нет","не применимо","не более недели")</f>
        <v>#REF!</v>
      </c>
      <c r="AJ13" s="5" t="e">
        <f>IF(#REF!="нет","не применимо (ответ на Q8f.4.6 'нет')","да")</f>
        <v>#REF!</v>
      </c>
      <c r="AK13" s="5" t="e">
        <f>IF(#REF!="нет","не применимо (ответ на Q8f.3.5 'нет')","государство")</f>
        <v>#REF!</v>
      </c>
    </row>
    <row r="14" spans="1:37" x14ac:dyDescent="0.2">
      <c r="A14" s="16"/>
      <c r="B14" s="16"/>
      <c r="C14" s="5" t="e">
        <f>IF(#REF!="нет"," ","более 1 года до 2 лет")</f>
        <v>#REF!</v>
      </c>
      <c r="D14" s="5" t="e">
        <f>IF(#REF!="нет"," ","более 1 года до 2 лет")</f>
        <v>#REF!</v>
      </c>
      <c r="E14" s="5" t="e">
        <f>IF(#REF!="нет","","до 1 года")</f>
        <v>#REF!</v>
      </c>
      <c r="F14" s="5" t="e">
        <f>IF(#REF!="нет"," ","нет")</f>
        <v>#REF!</v>
      </c>
      <c r="G14" s="5" t="e">
        <f>IF(#REF!="нет"," ","государство и профессиональный орган/палата")</f>
        <v>#REF!</v>
      </c>
      <c r="H14" s="5"/>
      <c r="I14" s="5" t="e">
        <f>IF(#REF!="нет"," ","более 1 года до 2 лет")</f>
        <v>#REF!</v>
      </c>
      <c r="J14" s="5" t="e">
        <f>IF(#REF!="нет"," ","более 1 года до 2 лет")</f>
        <v>#REF!</v>
      </c>
      <c r="K14" s="5" t="e">
        <f>IF(#REF!="нет","","до 1 года")</f>
        <v>#REF!</v>
      </c>
      <c r="L14" s="5" t="e">
        <f>IF(#REF!="нет"," ","нет")</f>
        <v>#REF!</v>
      </c>
      <c r="M14" s="5" t="e">
        <f>IF(#REF!="нет"," ","государство и профессиональный орган/палата")</f>
        <v>#REF!</v>
      </c>
      <c r="N14" s="5"/>
      <c r="O14" s="5" t="e">
        <f>IF(#REF!="нет"," ","более 1 года до 2 лет")</f>
        <v>#REF!</v>
      </c>
      <c r="P14" s="5" t="e">
        <f>IF(#REF!="нет"," ","более 1 года до 2 лет")</f>
        <v>#REF!</v>
      </c>
      <c r="Q14" s="5" t="e">
        <f>IF(#REF!="нет"," ","до 1 года")</f>
        <v>#REF!</v>
      </c>
      <c r="R14" s="5" t="e">
        <f>IF(#REF!="нет"," ","нет")</f>
        <v>#REF!</v>
      </c>
      <c r="S14" s="5" t="e">
        <f>IF(#REF!="нет"," ","государство и профессиональный орган/палата")</f>
        <v>#REF!</v>
      </c>
      <c r="T14" s="5"/>
      <c r="U14" s="5" t="str">
        <f>IF('8D-ARCHITECTS'!$O$36="нет"," ","более 1 года до 2 лет")</f>
        <v>более 1 года до 2 лет</v>
      </c>
      <c r="V14" s="5" t="str">
        <f>IF('8D-ARCHITECTS'!$O$38="нет"," ","более 1 года до 2 лет")</f>
        <v>более 1 года до 2 лет</v>
      </c>
      <c r="W14" s="5" t="str">
        <f>IF('8D-ARCHITECTS'!$O$40="нет"," ","до 1 года")</f>
        <v>до 1 года</v>
      </c>
      <c r="X14" s="5" t="str">
        <f>IF('8D-ARCHITECTS'!$O$55="нет"," ","нет")</f>
        <v>нет</v>
      </c>
      <c r="Y14" s="5" t="str">
        <f>IF('8D-ARCHITECTS'!$O$42="нет"," ","государство и профессиональный орган/палата")</f>
        <v>государство и профессиональный орган/палата</v>
      </c>
      <c r="Z14" s="5"/>
      <c r="AA14" s="5" t="str">
        <f>IF('8E-CIVIL ENGINEERS'!$O$35="нет"," ","более 1 года до 2 лет")</f>
        <v>более 1 года до 2 лет</v>
      </c>
      <c r="AB14" s="5" t="str">
        <f>IF('8E-CIVIL ENGINEERS'!$O$37="нет"," ","более 1 года до 2 лет")</f>
        <v>более 1 года до 2 лет</v>
      </c>
      <c r="AC14" s="5" t="str">
        <f>IF('8E-CIVIL ENGINEERS'!$O$39="нет","","до 1 года")</f>
        <v>до 1 года</v>
      </c>
      <c r="AD14" s="5" t="str">
        <f>IF('8E-CIVIL ENGINEERS'!$O$54="нет"," ","нет")</f>
        <v>нет</v>
      </c>
      <c r="AE14" s="5" t="str">
        <f>IF('8E-CIVIL ENGINEERS'!$O$41="нет"," ","государство и профессиональный орган/палата")</f>
        <v>государство и профессиональный орган/палата</v>
      </c>
      <c r="AF14" s="5"/>
      <c r="AG14" s="5" t="e">
        <f>IF(#REF!="нет"," ","более 1 года до 2 лет")</f>
        <v>#REF!</v>
      </c>
      <c r="AH14" s="5" t="e">
        <f>IF(#REF!="нет"," ","более 1 года до 2 лет")</f>
        <v>#REF!</v>
      </c>
      <c r="AI14" s="5" t="e">
        <f>IF(#REF!="нет"," ","до 1 года")</f>
        <v>#REF!</v>
      </c>
      <c r="AJ14" s="5" t="e">
        <f>IF(#REF!="нет"," ","нет")</f>
        <v>#REF!</v>
      </c>
      <c r="AK14" s="5" t="e">
        <f>IF(#REF!="нет"," ","государство и профессиональный орган/палата")</f>
        <v>#REF!</v>
      </c>
    </row>
    <row r="15" spans="1:37" ht="24" x14ac:dyDescent="0.2">
      <c r="A15" s="16"/>
      <c r="B15" s="17"/>
      <c r="C15" s="5" t="e">
        <f>IF(#REF!="нет"," ","более 2 лет до 3 лет")</f>
        <v>#REF!</v>
      </c>
      <c r="D15" s="5" t="e">
        <f>IF(#REF!="нет"," ","более 2 лет до 3 лет")</f>
        <v>#REF!</v>
      </c>
      <c r="E15" s="5" t="e">
        <f>IF(#REF!="нет"," ","более 1 года до 2 лет")</f>
        <v>#REF!</v>
      </c>
      <c r="G15" s="5" t="e">
        <f>IF(#REF!="нет"," ","профессиональный орган/палата")</f>
        <v>#REF!</v>
      </c>
      <c r="H15" s="8"/>
      <c r="I15" s="5" t="e">
        <f>IF(#REF!="нет"," ","более 2 лет до 3 лет")</f>
        <v>#REF!</v>
      </c>
      <c r="J15" s="5" t="e">
        <f>IF(#REF!="нет"," ","более 2 лет до 3 лет")</f>
        <v>#REF!</v>
      </c>
      <c r="K15" s="5" t="e">
        <f>IF(#REF!="нет"," ","более 1 года до 2 лет")</f>
        <v>#REF!</v>
      </c>
      <c r="M15" s="5" t="e">
        <f>IF(#REF!="нет"," ","профессиональный орган/палата")</f>
        <v>#REF!</v>
      </c>
      <c r="N15" s="8"/>
      <c r="O15" s="5" t="e">
        <f>IF(#REF!="нет"," ","более 2 лет до 3 лет")</f>
        <v>#REF!</v>
      </c>
      <c r="P15" s="5" t="e">
        <f>IF(#REF!="нет"," ","более 2 лет до 3 лет")</f>
        <v>#REF!</v>
      </c>
      <c r="Q15" s="5" t="e">
        <f>IF(#REF!="нет"," ","более 1 года до 2 лет")</f>
        <v>#REF!</v>
      </c>
      <c r="R15" s="1"/>
      <c r="S15" s="5" t="e">
        <f>IF(#REF!="нет"," ","профессиональный орган/палата")</f>
        <v>#REF!</v>
      </c>
      <c r="T15" s="8"/>
      <c r="U15" s="5" t="str">
        <f>IF('8D-ARCHITECTS'!$O$36="нет"," ","более 2 лет до 3 лет")</f>
        <v>более 2 лет до 3 лет</v>
      </c>
      <c r="V15" s="5" t="str">
        <f>IF('8D-ARCHITECTS'!$O$38="нет"," ","более 2 лет до 3 лет")</f>
        <v>более 2 лет до 3 лет</v>
      </c>
      <c r="W15" s="5" t="str">
        <f>IF('8D-ARCHITECTS'!$O$40="нет"," ","более 1 года до 2 лет")</f>
        <v>более 1 года до 2 лет</v>
      </c>
      <c r="X15" s="1"/>
      <c r="Y15" s="5" t="str">
        <f>IF('8D-ARCHITECTS'!$O$42="нет"," ","профессиональный орган/палата")</f>
        <v>профессиональный орган/палата</v>
      </c>
      <c r="Z15" s="8"/>
      <c r="AA15" s="5" t="str">
        <f>IF('8E-CIVIL ENGINEERS'!$O$35="нет"," ","более 2 лет до 3 лет")</f>
        <v>более 2 лет до 3 лет</v>
      </c>
      <c r="AB15" s="5" t="str">
        <f>IF('8E-CIVIL ENGINEERS'!$O$37="нет"," ","более 2 лет до 3 лет")</f>
        <v>более 2 лет до 3 лет</v>
      </c>
      <c r="AC15" s="5" t="str">
        <f>IF('8E-CIVIL ENGINEERS'!$O$39="нет"," ","более 1 года до 2 лет")</f>
        <v>более 1 года до 2 лет</v>
      </c>
      <c r="AD15" s="1"/>
      <c r="AE15" s="5" t="str">
        <f>IF('8E-CIVIL ENGINEERS'!$O$41="нет"," ","профессиональный орган/палата")</f>
        <v>профессиональный орган/палата</v>
      </c>
      <c r="AF15" s="8"/>
      <c r="AG15" s="5" t="e">
        <f>IF(#REF!="нет"," ","более 2 лет до 3 лет")</f>
        <v>#REF!</v>
      </c>
      <c r="AH15" s="5" t="e">
        <f>IF(#REF!="нет"," ","более 2 лет до 3 лет")</f>
        <v>#REF!</v>
      </c>
      <c r="AI15" s="5" t="e">
        <f>IF(#REF!="нет"," ","более 1 года до 2 лет")</f>
        <v>#REF!</v>
      </c>
      <c r="AJ15" s="1"/>
      <c r="AK15" s="5" t="e">
        <f>IF(#REF!="нет"," ","профессиональный орган/палата")</f>
        <v>#REF!</v>
      </c>
    </row>
    <row r="16" spans="1:37" ht="24" x14ac:dyDescent="0.2">
      <c r="A16" s="16"/>
      <c r="B16" s="17"/>
      <c r="C16" s="5" t="e">
        <f>IF(#REF!="нет"," ","более 3 лет до 4 лет")</f>
        <v>#REF!</v>
      </c>
      <c r="D16" s="5" t="e">
        <f>IF(#REF!="нет"," ","более 3 лет до 4 лет")</f>
        <v>#REF!</v>
      </c>
      <c r="E16" s="5" t="e">
        <f>IF(#REF!="нет"," ","более 2 лет до 3 лет")</f>
        <v>#REF!</v>
      </c>
      <c r="G16" s="5"/>
      <c r="H16" s="8"/>
      <c r="I16" s="5" t="e">
        <f>IF(#REF!="нет"," ","более 3 лет до 4 лет")</f>
        <v>#REF!</v>
      </c>
      <c r="J16" s="5" t="e">
        <f>IF(#REF!="нет"," ","более 3 лет до 4 лет")</f>
        <v>#REF!</v>
      </c>
      <c r="K16" s="5" t="e">
        <f>IF(#REF!="нет"," ","более 2 лет до 3 лет")</f>
        <v>#REF!</v>
      </c>
      <c r="M16" s="5"/>
      <c r="N16" s="8"/>
      <c r="O16" s="5" t="e">
        <f>IF(#REF!="нет"," ","более 3 лет до 4 лет")</f>
        <v>#REF!</v>
      </c>
      <c r="P16" s="5" t="e">
        <f>IF(#REF!="нет"," ","более 3 лет до 4 лет")</f>
        <v>#REF!</v>
      </c>
      <c r="Q16" s="5" t="e">
        <f>IF(#REF!="нет"," ","более 2 лет до 3 лет")</f>
        <v>#REF!</v>
      </c>
      <c r="R16" s="1"/>
      <c r="S16" s="5"/>
      <c r="T16" s="8"/>
      <c r="U16" s="5" t="str">
        <f>IF('8D-ARCHITECTS'!$O$36="нет"," ","более 3 лет до 4 лет")</f>
        <v>более 3 лет до 4 лет</v>
      </c>
      <c r="V16" s="5" t="str">
        <f>IF('8D-ARCHITECTS'!$O$38="нет"," ","более 3 лет до 4 лет")</f>
        <v>более 3 лет до 4 лет</v>
      </c>
      <c r="W16" s="5" t="str">
        <f>IF('8D-ARCHITECTS'!$O$40="нет"," ","более 2 лет до 3 лет")</f>
        <v>более 2 лет до 3 лет</v>
      </c>
      <c r="X16" s="1"/>
      <c r="Y16" s="5"/>
      <c r="Z16" s="8"/>
      <c r="AA16" s="5" t="str">
        <f>IF('8E-CIVIL ENGINEERS'!$O$35="нет"," ","более 3 лет до 4 лет")</f>
        <v>более 3 лет до 4 лет</v>
      </c>
      <c r="AB16" s="5" t="str">
        <f>IF('8E-CIVIL ENGINEERS'!$O$37="нет"," ","более 3 лет до 4 лет")</f>
        <v>более 3 лет до 4 лет</v>
      </c>
      <c r="AC16" s="5" t="str">
        <f>IF('8E-CIVIL ENGINEERS'!$O$39="нет"," ","более 2 лет до 3 лет")</f>
        <v>более 2 лет до 3 лет</v>
      </c>
      <c r="AD16" s="1"/>
      <c r="AE16" s="5"/>
      <c r="AF16" s="8"/>
      <c r="AG16" s="5" t="e">
        <f>IF(#REF!="нет"," ","более 3 лет до 4 лет")</f>
        <v>#REF!</v>
      </c>
      <c r="AH16" s="5" t="e">
        <f>IF(#REF!="нет"," ","более 3 лет до 4 лет")</f>
        <v>#REF!</v>
      </c>
      <c r="AI16" s="5" t="e">
        <f>IF(#REF!="нет"," ","более 2 лет до 3 лет")</f>
        <v>#REF!</v>
      </c>
      <c r="AJ16" s="1"/>
    </row>
    <row r="17" spans="1:37" ht="24" x14ac:dyDescent="0.2">
      <c r="A17" s="16"/>
      <c r="B17" s="17"/>
      <c r="C17" s="5" t="e">
        <f>IF(#REF!="нет"," ","более 4 лет до 5 лет")</f>
        <v>#REF!</v>
      </c>
      <c r="D17" s="5" t="e">
        <f>IF(#REF!="нет"," ","более 4 лет до 5 лет")</f>
        <v>#REF!</v>
      </c>
      <c r="E17" s="5" t="e">
        <f>IF(#REF!="нет"," ","более 3 лет до 4 лет")</f>
        <v>#REF!</v>
      </c>
      <c r="G17" s="5"/>
      <c r="H17" s="8"/>
      <c r="I17" s="5" t="e">
        <f>IF(#REF!="нет"," ","более 4 лет до 5 лет")</f>
        <v>#REF!</v>
      </c>
      <c r="J17" s="5" t="e">
        <f>IF(#REF!="нет"," ","более 4 лет до 5 лет")</f>
        <v>#REF!</v>
      </c>
      <c r="K17" s="5" t="e">
        <f>IF(#REF!="нет"," ","более 3 лет до 4 лет")</f>
        <v>#REF!</v>
      </c>
      <c r="M17" s="5"/>
      <c r="N17" s="8"/>
      <c r="O17" s="5" t="e">
        <f>IF(#REF!="нет"," ","более 4 лет до 5 лет")</f>
        <v>#REF!</v>
      </c>
      <c r="P17" s="5" t="e">
        <f>IF(#REF!="нет"," ","более 4 лет до 5 лет")</f>
        <v>#REF!</v>
      </c>
      <c r="Q17" s="5" t="e">
        <f>IF(#REF!="нет"," ","более 3 лет до 4 лет")</f>
        <v>#REF!</v>
      </c>
      <c r="R17" s="1"/>
      <c r="S17" s="5"/>
      <c r="T17" s="8"/>
      <c r="U17" s="5" t="str">
        <f>IF('8D-ARCHITECTS'!$O$36="нет"," ","более 4 лет до 5 лет")</f>
        <v>более 4 лет до 5 лет</v>
      </c>
      <c r="V17" s="5" t="str">
        <f>IF('8D-ARCHITECTS'!$O$38="нет"," ","более 4 лет до 5 лет")</f>
        <v>более 4 лет до 5 лет</v>
      </c>
      <c r="W17" s="5" t="str">
        <f>IF('8D-ARCHITECTS'!$O$40="нет"," ","более 3 лет до 4 лет")</f>
        <v>более 3 лет до 4 лет</v>
      </c>
      <c r="X17" s="1"/>
      <c r="Y17" s="5"/>
      <c r="Z17" s="8"/>
      <c r="AA17" s="5" t="str">
        <f>IF('8E-CIVIL ENGINEERS'!$O$35="нет"," ","более 4 лет до 5 лет")</f>
        <v>более 4 лет до 5 лет</v>
      </c>
      <c r="AB17" s="5" t="str">
        <f>IF('8E-CIVIL ENGINEERS'!$O$37="нет"," ","более 4 лет до 5 лет")</f>
        <v>более 4 лет до 5 лет</v>
      </c>
      <c r="AC17" s="5" t="str">
        <f>IF('8E-CIVIL ENGINEERS'!$O$39="нет"," ","более 3 лет до 4 лет")</f>
        <v>более 3 лет до 4 лет</v>
      </c>
      <c r="AD17" s="1"/>
      <c r="AE17" s="5"/>
      <c r="AF17" s="8"/>
      <c r="AG17" s="5" t="e">
        <f>IF(#REF!="нет"," ","более 4 лет до 5 лет")</f>
        <v>#REF!</v>
      </c>
      <c r="AH17" s="5" t="e">
        <f>IF(#REF!="нет"," ","более 4 лет до 5 лет")</f>
        <v>#REF!</v>
      </c>
      <c r="AI17" s="5" t="e">
        <f>IF(#REF!="нет"," ","более 3 лет до 4 лет")</f>
        <v>#REF!</v>
      </c>
      <c r="AJ17" s="1"/>
    </row>
    <row r="18" spans="1:37" ht="24" x14ac:dyDescent="0.2">
      <c r="A18" s="18"/>
      <c r="B18" s="15"/>
      <c r="C18" s="5" t="e">
        <f>IF(#REF!="нет"," ","более 5 лет")</f>
        <v>#REF!</v>
      </c>
      <c r="D18" s="5" t="e">
        <f>IF(#REF!="нет"," ","более 5 лет")</f>
        <v>#REF!</v>
      </c>
      <c r="E18" s="5" t="e">
        <f>IF(#REF!="нет"," ","более 4 лет до 5 лет")</f>
        <v>#REF!</v>
      </c>
      <c r="G18" s="7"/>
      <c r="I18" s="5" t="e">
        <f>IF(#REF!="нет"," ","более 5 лет")</f>
        <v>#REF!</v>
      </c>
      <c r="J18" s="5" t="e">
        <f>IF(#REF!="нет"," ","более 5 лет")</f>
        <v>#REF!</v>
      </c>
      <c r="K18" s="5" t="e">
        <f>IF(#REF!="нет"," ","более 4 лет до 5 лет")</f>
        <v>#REF!</v>
      </c>
      <c r="M18" s="7"/>
      <c r="O18" s="5" t="e">
        <f>IF(#REF!="нет"," ","более 5 лет")</f>
        <v>#REF!</v>
      </c>
      <c r="P18" s="5" t="e">
        <f>IF(#REF!="нет"," ","более 5 лет")</f>
        <v>#REF!</v>
      </c>
      <c r="Q18" s="5" t="e">
        <f>IF(#REF!="нет"," ","более 4 лет до 5 лет")</f>
        <v>#REF!</v>
      </c>
      <c r="R18" s="1"/>
      <c r="S18" s="7"/>
      <c r="T18" s="1"/>
      <c r="U18" s="5" t="str">
        <f>IF('8D-ARCHITECTS'!$O$36="нет"," ","более 5 лет")</f>
        <v>более 5 лет</v>
      </c>
      <c r="V18" s="5" t="str">
        <f>IF('8D-ARCHITECTS'!$O$38="нет"," ","более 5 лет")</f>
        <v>более 5 лет</v>
      </c>
      <c r="W18" s="5" t="str">
        <f>IF('8D-ARCHITECTS'!$O$40="нет"," ","более 4 лет до 5 лет")</f>
        <v>более 4 лет до 5 лет</v>
      </c>
      <c r="X18" s="1"/>
      <c r="Y18" s="7"/>
      <c r="Z18" s="1"/>
      <c r="AA18" s="5" t="str">
        <f>IF('8E-CIVIL ENGINEERS'!$O$35="нет"," ","более 5 лет")</f>
        <v>более 5 лет</v>
      </c>
      <c r="AB18" s="5" t="str">
        <f>IF('8E-CIVIL ENGINEERS'!$O$37="нет"," ","более 5 лет")</f>
        <v>более 5 лет</v>
      </c>
      <c r="AC18" s="5" t="str">
        <f>IF('8E-CIVIL ENGINEERS'!$O$39="нет"," ","более 4 лет до 5 лет")</f>
        <v>более 4 лет до 5 лет</v>
      </c>
      <c r="AD18" s="1"/>
      <c r="AE18" s="7"/>
      <c r="AF18" s="1"/>
      <c r="AG18" s="5" t="e">
        <f>IF(#REF!="нет"," ","более 5 лет")</f>
        <v>#REF!</v>
      </c>
      <c r="AH18" s="5" t="e">
        <f>IF(#REF!="нет"," ","более 5 лет")</f>
        <v>#REF!</v>
      </c>
      <c r="AI18" s="5" t="e">
        <f>IF(#REF!="нет"," ","более 4 лет до 5 лет")</f>
        <v>#REF!</v>
      </c>
      <c r="AJ18" s="1"/>
    </row>
    <row r="19" spans="1:37" x14ac:dyDescent="0.2">
      <c r="A19" s="18"/>
      <c r="B19" s="15"/>
      <c r="E19" s="5" t="e">
        <f>IF(#REF!="нет"," ","более 5 лет")</f>
        <v>#REF!</v>
      </c>
      <c r="G19" s="7"/>
      <c r="K19" s="5" t="e">
        <f>IF(#REF!="нет"," ","более 5 лет")</f>
        <v>#REF!</v>
      </c>
      <c r="M19" s="7"/>
      <c r="P19" s="1"/>
      <c r="Q19" s="5" t="e">
        <f>IF(#REF!="нет"," ","более 5 лет")</f>
        <v>#REF!</v>
      </c>
      <c r="R19" s="1"/>
      <c r="S19" s="7"/>
      <c r="T19" s="1"/>
      <c r="U19" s="1"/>
      <c r="V19" s="1"/>
      <c r="W19" s="5" t="str">
        <f>IF('8D-ARCHITECTS'!$O$40="нет"," ","более 5 лет")</f>
        <v>более 5 лет</v>
      </c>
      <c r="X19" s="1"/>
      <c r="Y19" s="7"/>
      <c r="Z19" s="1"/>
      <c r="AA19" s="1"/>
      <c r="AB19" s="1"/>
      <c r="AC19" s="5" t="str">
        <f>IF('8E-CIVIL ENGINEERS'!$O$39="нет"," ","более 5 лет")</f>
        <v>более 5 лет</v>
      </c>
      <c r="AD19" s="1"/>
      <c r="AE19" s="7"/>
      <c r="AF19" s="1"/>
      <c r="AG19" s="1"/>
      <c r="AH19" s="1"/>
      <c r="AI19" s="5" t="e">
        <f>IF(#REF!="нет"," ","более 5 лет")</f>
        <v>#REF!</v>
      </c>
      <c r="AJ19" s="1"/>
    </row>
    <row r="20" spans="1:37" x14ac:dyDescent="0.2">
      <c r="A20" s="18"/>
      <c r="B20" s="16"/>
      <c r="M20" s="7"/>
      <c r="N20" s="5"/>
      <c r="P20" s="1"/>
      <c r="Q20" s="1"/>
      <c r="R20" s="1"/>
      <c r="S20" s="1"/>
      <c r="T20" s="1"/>
      <c r="U20" s="1"/>
      <c r="V20" s="1"/>
      <c r="W20" s="1"/>
      <c r="X20" s="1"/>
      <c r="Y20" s="1"/>
      <c r="Z20" s="1"/>
      <c r="AA20" s="1"/>
      <c r="AB20" s="1"/>
      <c r="AC20" s="1"/>
      <c r="AD20" s="1"/>
      <c r="AE20" s="1"/>
      <c r="AF20" s="1"/>
      <c r="AG20" s="1"/>
      <c r="AH20" s="1"/>
      <c r="AI20" s="1"/>
      <c r="AJ20" s="1"/>
    </row>
    <row r="21" spans="1:37" x14ac:dyDescent="0.2">
      <c r="A21" s="15"/>
      <c r="B21" s="15"/>
      <c r="C21" s="1" t="e">
        <f>IF(LEFT(C23,12)="не применимо",1,COUNTA(C23:C28))</f>
        <v>#REF!</v>
      </c>
      <c r="D21" s="1" t="e">
        <f>IF(LEFT(D23,12)="не применимо",1,COUNTA(D23:D28))</f>
        <v>#REF!</v>
      </c>
      <c r="E21" s="1" t="e">
        <f>IF(LEFT(E23,12)="не применимо",1,COUNTA(E23:E29))</f>
        <v>#REF!</v>
      </c>
      <c r="F21" s="1" t="e">
        <f>IF(LEFT(F23,12)="не применимо",1,COUNTA(F23:F24))</f>
        <v>#REF!</v>
      </c>
      <c r="G21" s="1" t="e">
        <f>IF(LEFT(G23,12)="не применимо",1,COUNTA(G23:G25))</f>
        <v>#REF!</v>
      </c>
      <c r="I21" s="1" t="e">
        <f>IF(LEFT(I23,12)="не применимо",1,COUNTA(I23:I28))</f>
        <v>#REF!</v>
      </c>
      <c r="J21" s="1" t="e">
        <f>IF(LEFT(J23,12)="не применимо",1,COUNTA(J23:J28))</f>
        <v>#REF!</v>
      </c>
      <c r="K21" s="1" t="e">
        <f>IF(LEFT(K23,12)="не применимо",1,COUNTA(K23:K29))</f>
        <v>#REF!</v>
      </c>
      <c r="L21" s="1" t="e">
        <f>IF(LEFT(L23,12)="не применимо",1,COUNTA(L23:L24))</f>
        <v>#REF!</v>
      </c>
      <c r="M21" s="1" t="e">
        <f>IF(LEFT(M23,12)="не применимо",1,COUNTA(M23:M25))</f>
        <v>#REF!</v>
      </c>
      <c r="O21" s="1" t="e">
        <f>IF(LEFT(O23,12)="не применимо",1,COUNTA(O23:O28))</f>
        <v>#REF!</v>
      </c>
      <c r="P21" s="1" t="e">
        <f>IF(LEFT(P23,12)="не применимо",1,COUNTA(P23:P28))</f>
        <v>#REF!</v>
      </c>
      <c r="Q21" s="1" t="e">
        <f>IF(LEFT(Q23,12)="не применимо",1,COUNTA(Q23:Q29))</f>
        <v>#REF!</v>
      </c>
      <c r="R21" s="1" t="e">
        <f>IF(LEFT(R23,12)="не применимо",1,COUNTA(R23:R24))</f>
        <v>#REF!</v>
      </c>
      <c r="S21" s="1" t="e">
        <f>IF(LEFT(S23,12)="не применимо",1,COUNTA(S23:S25))</f>
        <v>#REF!</v>
      </c>
      <c r="T21" s="1"/>
      <c r="U21" s="1">
        <f>IF(LEFT(U23,12)="не применимо",1,COUNTA(U23:U28))</f>
        <v>6</v>
      </c>
      <c r="V21" s="1">
        <f>IF(LEFT(V23,12)="не применимо",1,COUNTA(V23:V28))</f>
        <v>6</v>
      </c>
      <c r="W21" s="1">
        <f>IF(LEFT(W23,12)="не применимо",1,COUNTA(W23:W29))</f>
        <v>7</v>
      </c>
      <c r="X21" s="1">
        <f>IF(LEFT(X23,12)="не применимо",1,COUNTA(X23:X24))</f>
        <v>2</v>
      </c>
      <c r="Y21" s="1">
        <f>IF(LEFT(Y23,12)="не применимо",1,COUNTA(Y23:Y25))</f>
        <v>3</v>
      </c>
      <c r="Z21" s="1"/>
      <c r="AA21" s="1">
        <f>IF(LEFT(AA23,12)="не применимо",1,COUNTA(AA23:AA28))</f>
        <v>6</v>
      </c>
      <c r="AB21" s="1">
        <f>IF(LEFT(AB23,12)="не применимо",1,COUNTA(AB23:AB28))</f>
        <v>6</v>
      </c>
      <c r="AC21" s="1">
        <f>IF(LEFT(AC23,12)="не применимо",1,COUNTA(AC23:AC29))</f>
        <v>7</v>
      </c>
      <c r="AD21" s="1">
        <f>IF(LEFT(AD23,12)="не применимо",1,COUNTA(AD23:AD24))</f>
        <v>2</v>
      </c>
      <c r="AE21" s="1">
        <f>IF(LEFT(AE23,12)="не применимо",1,COUNTA(AE23:AE25))</f>
        <v>3</v>
      </c>
      <c r="AF21" s="1"/>
      <c r="AG21" s="1" t="e">
        <f>IF(LEFT(AG23,12)="не применимо",1,COUNTA(AG23:AG28))</f>
        <v>#REF!</v>
      </c>
      <c r="AH21" s="1" t="e">
        <f>IF(LEFT(AH23,12)="не применимо",1,COUNTA(AH23:AH28))</f>
        <v>#REF!</v>
      </c>
      <c r="AI21" s="1" t="e">
        <f>IF(LEFT(AI23,12)="не применимо",1,COUNTA(AI23:AI29))</f>
        <v>#REF!</v>
      </c>
      <c r="AJ21" s="1" t="e">
        <f>IF(LEFT(AJ23,12)="не применимо",1,COUNTA(AJ23:AJ24))</f>
        <v>#REF!</v>
      </c>
      <c r="AK21" s="1" t="e">
        <f>IF(LEFT(AK23,12)="не применимо",1,COUNTA(AK23:AK25))</f>
        <v>#REF!</v>
      </c>
    </row>
    <row r="22" spans="1:37" ht="24" x14ac:dyDescent="0.2">
      <c r="A22" s="6"/>
      <c r="B22" s="16"/>
      <c r="C22" s="5" t="s">
        <v>134</v>
      </c>
      <c r="D22" s="5" t="s">
        <v>135</v>
      </c>
      <c r="E22" s="5" t="s">
        <v>136</v>
      </c>
      <c r="F22" s="5" t="s">
        <v>137</v>
      </c>
      <c r="G22" s="5" t="s">
        <v>160</v>
      </c>
      <c r="H22" s="5"/>
      <c r="I22" s="5" t="s">
        <v>138</v>
      </c>
      <c r="J22" s="5" t="s">
        <v>139</v>
      </c>
      <c r="K22" s="5" t="s">
        <v>140</v>
      </c>
      <c r="L22" s="5" t="s">
        <v>141</v>
      </c>
      <c r="M22" s="5" t="s">
        <v>161</v>
      </c>
      <c r="N22" s="5"/>
      <c r="O22" s="5" t="s">
        <v>142</v>
      </c>
      <c r="P22" s="5" t="s">
        <v>143</v>
      </c>
      <c r="Q22" s="5" t="s">
        <v>144</v>
      </c>
      <c r="R22" s="5" t="s">
        <v>145</v>
      </c>
      <c r="S22" s="5" t="s">
        <v>162</v>
      </c>
      <c r="T22" s="5"/>
      <c r="U22" s="5" t="s">
        <v>146</v>
      </c>
      <c r="V22" s="5" t="s">
        <v>147</v>
      </c>
      <c r="W22" s="5" t="s">
        <v>148</v>
      </c>
      <c r="X22" s="5" t="s">
        <v>149</v>
      </c>
      <c r="Y22" s="5" t="s">
        <v>163</v>
      </c>
      <c r="Z22" s="5"/>
      <c r="AA22" s="5" t="s">
        <v>150</v>
      </c>
      <c r="AB22" s="5" t="s">
        <v>151</v>
      </c>
      <c r="AC22" s="5" t="s">
        <v>152</v>
      </c>
      <c r="AD22" s="5" t="s">
        <v>153</v>
      </c>
      <c r="AE22" s="5" t="s">
        <v>164</v>
      </c>
      <c r="AF22" s="5"/>
      <c r="AG22" s="5" t="s">
        <v>154</v>
      </c>
      <c r="AH22" s="5" t="s">
        <v>155</v>
      </c>
      <c r="AI22" s="5" t="s">
        <v>156</v>
      </c>
      <c r="AJ22" s="5" t="s">
        <v>157</v>
      </c>
      <c r="AK22" s="5" t="s">
        <v>165</v>
      </c>
    </row>
    <row r="23" spans="1:37" x14ac:dyDescent="0.2">
      <c r="A23" s="16"/>
      <c r="B23" s="16"/>
      <c r="C23" s="5" t="e">
        <f>IF(#REF!="нет","не применимо","до 1 года")</f>
        <v>#REF!</v>
      </c>
      <c r="D23" s="5" t="e">
        <f>IF(#REF!="нет","не применимо","до 1 года")</f>
        <v>#REF!</v>
      </c>
      <c r="E23" s="5" t="e">
        <f>IF(#REF!="нет","не применимо","не более недели")</f>
        <v>#REF!</v>
      </c>
      <c r="F23" s="5" t="e">
        <f>IF(#REF!="нет","не применимо (ответ на Q8a.4.6 'нет')","да")</f>
        <v>#REF!</v>
      </c>
      <c r="G23" s="5" t="e">
        <f>IF(#REF!="нет","не применимо (ответ на Q8a.3.5 'нет')","государство/независимый регулятор")</f>
        <v>#REF!</v>
      </c>
      <c r="H23" s="5"/>
      <c r="I23" s="5" t="e">
        <f>IF(#REF!="нет","не применимо","до 1 года")</f>
        <v>#REF!</v>
      </c>
      <c r="J23" s="5" t="e">
        <f>IF(#REF!="нет","не применимо","до 1 года")</f>
        <v>#REF!</v>
      </c>
      <c r="K23" s="5" t="e">
        <f>IF(#REF!="нет","не применимо","не более недели")</f>
        <v>#REF!</v>
      </c>
      <c r="L23" s="5" t="e">
        <f>IF(#REF!="нет","не применимо (ответ на Q8b.4.6 'нет')","да")</f>
        <v>#REF!</v>
      </c>
      <c r="M23" s="5" t="e">
        <f>IF(#REF!="нет","не применимо (ответ на Q8b.3.5 'нет')","государство/независимый регулятор")</f>
        <v>#REF!</v>
      </c>
      <c r="N23" s="5"/>
      <c r="O23" s="5" t="e">
        <f>IF(#REF!="нет","не применимо","до 1 года")</f>
        <v>#REF!</v>
      </c>
      <c r="P23" s="5" t="e">
        <f>IF(#REF!="нет","не применимо","до 1 года")</f>
        <v>#REF!</v>
      </c>
      <c r="Q23" s="5" t="e">
        <f>IF(#REF!="нет","не применимо","не более недели")</f>
        <v>#REF!</v>
      </c>
      <c r="R23" s="5" t="e">
        <f>IF(#REF!="нет","не применимо (ответ на Q8c.4.6 'нет')","да")</f>
        <v>#REF!</v>
      </c>
      <c r="S23" s="5" t="e">
        <f>IF(#REF!="нет","не применимо (ответ на Q8c.3.5 'нет')","государство/независимый регулятор")</f>
        <v>#REF!</v>
      </c>
      <c r="T23" s="5"/>
      <c r="U23" s="5" t="str">
        <f>IF('8D-ARCHITECTS'!$S$36="нет","не применимо","до 1 года")</f>
        <v>до 1 года</v>
      </c>
      <c r="V23" s="5" t="str">
        <f>IF('8D-ARCHITECTS'!$S$38="нет","не применимо","до 1 года")</f>
        <v>до 1 года</v>
      </c>
      <c r="W23" s="5" t="str">
        <f>IF('8D-ARCHITECTS'!$S$40="нет","не применимо","не более недели")</f>
        <v>не более недели</v>
      </c>
      <c r="X23" s="5" t="str">
        <f>IF('8D-ARCHITECTS'!$S$55="нет","не применимо (ответ на Q8d.4.6 'нет')","да")</f>
        <v>да</v>
      </c>
      <c r="Y23" s="5" t="str">
        <f>IF('8D-ARCHITECTS'!$S$42="нет","не применимо (ответ на Q8d.3.5 'нет')","государство/независимый регулятор")</f>
        <v>государство/независимый регулятор</v>
      </c>
      <c r="Z23" s="5"/>
      <c r="AA23" s="5" t="str">
        <f>IF('8E-CIVIL ENGINEERS'!$S$35="нет","не применимо","до 1 года")</f>
        <v>до 1 года</v>
      </c>
      <c r="AB23" s="5" t="str">
        <f>IF('8E-CIVIL ENGINEERS'!$S$37="нет","не применимо","до 1 года")</f>
        <v>до 1 года</v>
      </c>
      <c r="AC23" s="5" t="str">
        <f>IF('8E-CIVIL ENGINEERS'!$S$39="нет","не применимо","не более недели")</f>
        <v>не более недели</v>
      </c>
      <c r="AD23" s="5" t="str">
        <f>IF('8E-CIVIL ENGINEERS'!$S$54="нет","не применимо (ответ на Q8e.4.6 'нет')","да")</f>
        <v>да</v>
      </c>
      <c r="AE23" s="5" t="str">
        <f>IF('8E-CIVIL ENGINEERS'!$S$41="нет","не применимо (ответ на Q8e.3.5 'нет')","государство/независимый регулятор")</f>
        <v>государство/независимый регулятор</v>
      </c>
      <c r="AF23" s="5"/>
      <c r="AG23" s="5" t="e">
        <f>IF(#REF!="нет","не применимо","до 1 года")</f>
        <v>#REF!</v>
      </c>
      <c r="AH23" s="5" t="e">
        <f>IF(#REF!="нет","не применимо","до 1 года")</f>
        <v>#REF!</v>
      </c>
      <c r="AI23" s="5" t="e">
        <f>IF(#REF!="нет","не применимо","не более недели")</f>
        <v>#REF!</v>
      </c>
      <c r="AJ23" s="5" t="e">
        <f>IF(#REF!="нет","не применимо (ответ на Q8f.4.6 'нет')","да")</f>
        <v>#REF!</v>
      </c>
      <c r="AK23" s="5" t="e">
        <f>IF(#REF!="нет","не применимо (ответ на Q8f.3.5 'нет')","государство")</f>
        <v>#REF!</v>
      </c>
    </row>
    <row r="24" spans="1:37" x14ac:dyDescent="0.2">
      <c r="A24" s="16"/>
      <c r="B24" s="16"/>
      <c r="C24" s="5" t="e">
        <f>IF(#REF!="нет"," ","более 1 года до 2 лет")</f>
        <v>#REF!</v>
      </c>
      <c r="D24" s="5" t="e">
        <f>IF(#REF!="нет"," ","более 1 года до 2 лет")</f>
        <v>#REF!</v>
      </c>
      <c r="E24" s="5" t="e">
        <f>IF(#REF!="нет"," ","до 1 года")</f>
        <v>#REF!</v>
      </c>
      <c r="F24" s="5" t="e">
        <f>IF(#REF!="нет"," ","нет")</f>
        <v>#REF!</v>
      </c>
      <c r="G24" s="5" t="e">
        <f>IF(#REF!="нет"," ","государство и профессиональный орган/палата")</f>
        <v>#REF!</v>
      </c>
      <c r="H24" s="5"/>
      <c r="I24" s="5" t="e">
        <f>IF(#REF!="нет"," ","более 1 года до 2 лет")</f>
        <v>#REF!</v>
      </c>
      <c r="J24" s="5" t="e">
        <f>IF(#REF!="нет"," ","более 1 года до 2 лет")</f>
        <v>#REF!</v>
      </c>
      <c r="K24" s="5" t="e">
        <f>IF(#REF!="нет"," ","до 1 года")</f>
        <v>#REF!</v>
      </c>
      <c r="L24" s="5" t="e">
        <f>IF(#REF!="нет"," ","нет")</f>
        <v>#REF!</v>
      </c>
      <c r="M24" s="5" t="e">
        <f>IF(#REF!="нет"," ","государство и профессиональный орган/палата")</f>
        <v>#REF!</v>
      </c>
      <c r="N24" s="5"/>
      <c r="O24" s="5" t="e">
        <f>IF(#REF!="нет"," ","более 1 года до 2 лет")</f>
        <v>#REF!</v>
      </c>
      <c r="P24" s="5" t="e">
        <f>IF(#REF!="нет"," ","более 1 года до 2 лет")</f>
        <v>#REF!</v>
      </c>
      <c r="Q24" s="5" t="e">
        <f>IF(#REF!="нет"," ","до 1 года")</f>
        <v>#REF!</v>
      </c>
      <c r="R24" s="5" t="e">
        <f>IF(#REF!="нет"," ","нет")</f>
        <v>#REF!</v>
      </c>
      <c r="S24" s="5" t="e">
        <f>IF(#REF!="нет"," ","государство и профессиональный орган/палата")</f>
        <v>#REF!</v>
      </c>
      <c r="T24" s="5"/>
      <c r="U24" s="5" t="str">
        <f>IF('8D-ARCHITECTS'!$S$36="нет"," ","более 1 года до 2 лет")</f>
        <v>более 1 года до 2 лет</v>
      </c>
      <c r="V24" s="5" t="str">
        <f>IF('8D-ARCHITECTS'!$S$38="нет"," ","более 1 года до 2 лет")</f>
        <v>более 1 года до 2 лет</v>
      </c>
      <c r="W24" s="5" t="str">
        <f>IF('8D-ARCHITECTS'!$S$40="нет"," ","до 1 года")</f>
        <v>до 1 года</v>
      </c>
      <c r="X24" s="5" t="str">
        <f>IF('8D-ARCHITECTS'!$S$55="нет"," ","нет")</f>
        <v>нет</v>
      </c>
      <c r="Y24" s="5" t="str">
        <f>IF('8D-ARCHITECTS'!$S$42="нет"," ","государство и профессиональный орган/палата")</f>
        <v>государство и профессиональный орган/палата</v>
      </c>
      <c r="Z24" s="5"/>
      <c r="AA24" s="5" t="str">
        <f>IF('8E-CIVIL ENGINEERS'!$S$35="нет"," ","более 1 года до 2 лет")</f>
        <v>более 1 года до 2 лет</v>
      </c>
      <c r="AB24" s="5" t="str">
        <f>IF('8E-CIVIL ENGINEERS'!$S$37="нет"," ","более 1 года до 2 лет")</f>
        <v>более 1 года до 2 лет</v>
      </c>
      <c r="AC24" s="5" t="str">
        <f>IF('8E-CIVIL ENGINEERS'!$S$39="нет"," ","до 1 года")</f>
        <v>до 1 года</v>
      </c>
      <c r="AD24" s="5" t="str">
        <f>IF('8E-CIVIL ENGINEERS'!$S$54="нет"," ","нет")</f>
        <v>нет</v>
      </c>
      <c r="AE24" s="5" t="str">
        <f>IF('8E-CIVIL ENGINEERS'!$S$41="нет"," ","государство и профессиональный орган/палата")</f>
        <v>государство и профессиональный орган/палата</v>
      </c>
      <c r="AF24" s="5"/>
      <c r="AG24" s="5" t="e">
        <f>IF(#REF!="нет"," ","более 1 года до 2 лет")</f>
        <v>#REF!</v>
      </c>
      <c r="AH24" s="5" t="e">
        <f>IF(#REF!="нет"," ","более 1 года до 2 лет")</f>
        <v>#REF!</v>
      </c>
      <c r="AI24" s="5" t="e">
        <f>IF(#REF!="нет"," ","до 1 года")</f>
        <v>#REF!</v>
      </c>
      <c r="AJ24" s="5" t="e">
        <f>IF(#REF!="нет"," ","нет")</f>
        <v>#REF!</v>
      </c>
      <c r="AK24" s="5" t="e">
        <f>IF(#REF!="нет"," ","государство и профессиональный орган/палата")</f>
        <v>#REF!</v>
      </c>
    </row>
    <row r="25" spans="1:37" ht="24" x14ac:dyDescent="0.2">
      <c r="A25" s="16"/>
      <c r="B25" s="17"/>
      <c r="C25" s="5" t="e">
        <f>IF(#REF!="нет"," ","более 2 лет до 3 лет")</f>
        <v>#REF!</v>
      </c>
      <c r="D25" s="5" t="e">
        <f>IF(#REF!="нет"," ","более 2 лет до 3 лет")</f>
        <v>#REF!</v>
      </c>
      <c r="E25" s="5" t="e">
        <f>IF(#REF!="нет"," ","более 1 года до 2 лет")</f>
        <v>#REF!</v>
      </c>
      <c r="G25" s="5" t="e">
        <f>IF(#REF!="нет"," ","профессиональный орган/палата")</f>
        <v>#REF!</v>
      </c>
      <c r="H25" s="8"/>
      <c r="I25" s="5" t="e">
        <f>IF(#REF!="нет"," ","более 2 лет до 3 лет")</f>
        <v>#REF!</v>
      </c>
      <c r="J25" s="5" t="e">
        <f>IF(#REF!="нет"," ","более 2 лет до 3 лет")</f>
        <v>#REF!</v>
      </c>
      <c r="K25" s="5" t="e">
        <f>IF(#REF!="нет"," ","более 1 года до 2 лет")</f>
        <v>#REF!</v>
      </c>
      <c r="M25" s="5" t="e">
        <f>IF(#REF!="нет"," ","профессиональный орган/палата")</f>
        <v>#REF!</v>
      </c>
      <c r="N25" s="8"/>
      <c r="O25" s="5" t="e">
        <f>IF(#REF!="нет"," ","более 2 лет до 3 лет")</f>
        <v>#REF!</v>
      </c>
      <c r="P25" s="5" t="e">
        <f>IF(#REF!="нет"," ","более 2 лет до 3 лет")</f>
        <v>#REF!</v>
      </c>
      <c r="Q25" s="5" t="e">
        <f>IF(#REF!="нет"," ","более 1 года до 2 лет")</f>
        <v>#REF!</v>
      </c>
      <c r="R25" s="1"/>
      <c r="S25" s="5" t="e">
        <f>IF(#REF!="нет"," ","профессиональный орган/палата")</f>
        <v>#REF!</v>
      </c>
      <c r="T25" s="8"/>
      <c r="U25" s="5" t="str">
        <f>IF('8D-ARCHITECTS'!$S$36="нет"," ","более 2 лет до 3 лет")</f>
        <v>более 2 лет до 3 лет</v>
      </c>
      <c r="V25" s="5" t="str">
        <f>IF('8D-ARCHITECTS'!$S$38="нет"," ","более 2 лет до 3 лет")</f>
        <v>более 2 лет до 3 лет</v>
      </c>
      <c r="W25" s="5" t="str">
        <f>IF('8D-ARCHITECTS'!$S$40="нет"," ","более 1 года до 2 лет")</f>
        <v>более 1 года до 2 лет</v>
      </c>
      <c r="X25" s="1"/>
      <c r="Y25" s="5" t="str">
        <f>IF('8D-ARCHITECTS'!$S$42="нет"," ","профессиональный орган/палата")</f>
        <v>профессиональный орган/палата</v>
      </c>
      <c r="Z25" s="8"/>
      <c r="AA25" s="5" t="str">
        <f>IF('8E-CIVIL ENGINEERS'!$S$35="нет"," ","более 2 лет до 3 лет")</f>
        <v>более 2 лет до 3 лет</v>
      </c>
      <c r="AB25" s="5" t="str">
        <f>IF('8E-CIVIL ENGINEERS'!$S$37="нет"," ","более 2 лет до 3 лет")</f>
        <v>более 2 лет до 3 лет</v>
      </c>
      <c r="AC25" s="5" t="str">
        <f>IF('8E-CIVIL ENGINEERS'!$S$39="нет"," ","более 1 года до 2 лет")</f>
        <v>более 1 года до 2 лет</v>
      </c>
      <c r="AD25" s="1"/>
      <c r="AE25" s="5" t="str">
        <f>IF('8E-CIVIL ENGINEERS'!$S$41="нет"," ","профессиональный орган/палата")</f>
        <v>профессиональный орган/палата</v>
      </c>
      <c r="AF25" s="8"/>
      <c r="AG25" s="5" t="e">
        <f>IF(#REF!="нет"," ","более 2 лет до 3 лет")</f>
        <v>#REF!</v>
      </c>
      <c r="AH25" s="5" t="e">
        <f>IF(#REF!="нет"," ","более 2 лет до 3 лет")</f>
        <v>#REF!</v>
      </c>
      <c r="AI25" s="5" t="e">
        <f>IF(#REF!="нет"," ","более 1 года до 2 лет")</f>
        <v>#REF!</v>
      </c>
      <c r="AJ25" s="1"/>
      <c r="AK25" s="5" t="e">
        <f>IF(#REF!="нет"," ","профессиональный орган/палата")</f>
        <v>#REF!</v>
      </c>
    </row>
    <row r="26" spans="1:37" ht="24" x14ac:dyDescent="0.2">
      <c r="A26" s="16"/>
      <c r="B26" s="17"/>
      <c r="C26" s="5" t="e">
        <f>IF(#REF!="нет"," ","более 3 лет до 4 лет")</f>
        <v>#REF!</v>
      </c>
      <c r="D26" s="5" t="e">
        <f>IF(#REF!="нет"," ","более 3 лет до 4 лет")</f>
        <v>#REF!</v>
      </c>
      <c r="E26" s="5" t="e">
        <f>IF(#REF!="нет"," ","более 2 лет до 3 лет")</f>
        <v>#REF!</v>
      </c>
      <c r="G26" s="5"/>
      <c r="H26" s="8"/>
      <c r="I26" s="5" t="e">
        <f>IF(#REF!="нет"," ","более 3 лет до 4 лет")</f>
        <v>#REF!</v>
      </c>
      <c r="J26" s="5" t="e">
        <f>IF(#REF!="нет"," ","более 3 лет до 4 лет")</f>
        <v>#REF!</v>
      </c>
      <c r="K26" s="5" t="e">
        <f>IF(#REF!="нет"," ","более 2 лет до 3 лет")</f>
        <v>#REF!</v>
      </c>
      <c r="M26" s="5"/>
      <c r="N26" s="8"/>
      <c r="O26" s="5" t="e">
        <f>IF(#REF!="нет"," ","более 3 лет до 4 лет")</f>
        <v>#REF!</v>
      </c>
      <c r="P26" s="5" t="e">
        <f>IF(#REF!="нет"," ","более 3 лет до 4 лет")</f>
        <v>#REF!</v>
      </c>
      <c r="Q26" s="5" t="e">
        <f>IF(#REF!="нет"," ","более 2 лет до 3 лет")</f>
        <v>#REF!</v>
      </c>
      <c r="R26" s="1"/>
      <c r="S26" s="5"/>
      <c r="T26" s="8"/>
      <c r="U26" s="5" t="str">
        <f>IF('8D-ARCHITECTS'!$S$36="нет"," ","более 3 лет до 4 лет")</f>
        <v>более 3 лет до 4 лет</v>
      </c>
      <c r="V26" s="5" t="str">
        <f>IF('8D-ARCHITECTS'!$S$38="нет"," ","более 3 лет до 4 лет")</f>
        <v>более 3 лет до 4 лет</v>
      </c>
      <c r="W26" s="5" t="str">
        <f>IF('8D-ARCHITECTS'!$S$40="нет"," ","более 2 лет до 3 лет")</f>
        <v>более 2 лет до 3 лет</v>
      </c>
      <c r="X26" s="1"/>
      <c r="Y26" s="5"/>
      <c r="Z26" s="8"/>
      <c r="AA26" s="5" t="str">
        <f>IF('8E-CIVIL ENGINEERS'!$S$35="нет"," ","более 3 лет до 4 лет")</f>
        <v>более 3 лет до 4 лет</v>
      </c>
      <c r="AB26" s="5" t="str">
        <f>IF('8E-CIVIL ENGINEERS'!$S$37="нет"," ","более 3 лет до 4 лет")</f>
        <v>более 3 лет до 4 лет</v>
      </c>
      <c r="AC26" s="5" t="str">
        <f>IF('8E-CIVIL ENGINEERS'!$S$39="нет"," ","более 2 лет до 3 лет")</f>
        <v>более 2 лет до 3 лет</v>
      </c>
      <c r="AD26" s="1"/>
      <c r="AE26" s="5"/>
      <c r="AF26" s="8"/>
      <c r="AG26" s="5" t="e">
        <f>IF(#REF!="нет"," ","более 3 лет до 4 лет")</f>
        <v>#REF!</v>
      </c>
      <c r="AH26" s="5" t="e">
        <f>IF(#REF!="нет"," ","более 3 лет до 4 лет")</f>
        <v>#REF!</v>
      </c>
      <c r="AI26" s="5" t="e">
        <f>IF(#REF!="нет"," ","более 2 лет до 3 лет")</f>
        <v>#REF!</v>
      </c>
      <c r="AJ26" s="1"/>
    </row>
    <row r="27" spans="1:37" ht="24" x14ac:dyDescent="0.2">
      <c r="A27" s="16"/>
      <c r="B27" s="17"/>
      <c r="C27" s="5" t="e">
        <f>IF(#REF!="нет"," ","более 4 лет до 5 лет")</f>
        <v>#REF!</v>
      </c>
      <c r="D27" s="5" t="e">
        <f>IF(#REF!="нет"," ","более 4 лет до 5 лет")</f>
        <v>#REF!</v>
      </c>
      <c r="E27" s="5" t="e">
        <f>IF(#REF!="нет"," ","более 3 лет до 4 лет")</f>
        <v>#REF!</v>
      </c>
      <c r="G27" s="5"/>
      <c r="H27" s="8"/>
      <c r="I27" s="5" t="e">
        <f>IF(#REF!="нет"," ","более 4 лет до 5 лет")</f>
        <v>#REF!</v>
      </c>
      <c r="J27" s="5" t="e">
        <f>IF(#REF!="нет"," ","более 4 лет до 5 лет")</f>
        <v>#REF!</v>
      </c>
      <c r="K27" s="5" t="e">
        <f>IF(#REF!="нет"," ","более 3 лет до 4 лет")</f>
        <v>#REF!</v>
      </c>
      <c r="M27" s="5"/>
      <c r="N27" s="8"/>
      <c r="O27" s="5" t="e">
        <f>IF(#REF!="нет"," ","более 4 лет до 5 лет")</f>
        <v>#REF!</v>
      </c>
      <c r="P27" s="5" t="e">
        <f>IF(#REF!="нет"," ","более 4 лет до 5 лет")</f>
        <v>#REF!</v>
      </c>
      <c r="Q27" s="5" t="e">
        <f>IF(#REF!="нет"," ","более 3 лет до 4 лет")</f>
        <v>#REF!</v>
      </c>
      <c r="R27" s="1"/>
      <c r="S27" s="5"/>
      <c r="T27" s="8"/>
      <c r="U27" s="5" t="str">
        <f>IF('8D-ARCHITECTS'!$S$36="нет"," ","более 4 лет до 5 лет")</f>
        <v>более 4 лет до 5 лет</v>
      </c>
      <c r="V27" s="5" t="str">
        <f>IF('8D-ARCHITECTS'!$S$38="нет"," ","более 4 лет до 5 лет")</f>
        <v>более 4 лет до 5 лет</v>
      </c>
      <c r="W27" s="5" t="str">
        <f>IF('8D-ARCHITECTS'!$S$40="нет"," ","более 3 лет до 4 лет")</f>
        <v>более 3 лет до 4 лет</v>
      </c>
      <c r="X27" s="1"/>
      <c r="Y27" s="5"/>
      <c r="Z27" s="8"/>
      <c r="AA27" s="5" t="str">
        <f>IF('8E-CIVIL ENGINEERS'!$S$35="нет"," ","более 4 лет до 5 лет")</f>
        <v>более 4 лет до 5 лет</v>
      </c>
      <c r="AB27" s="5" t="str">
        <f>IF('8E-CIVIL ENGINEERS'!$S$37="нет"," ","более 4 лет до 5 лет")</f>
        <v>более 4 лет до 5 лет</v>
      </c>
      <c r="AC27" s="5" t="str">
        <f>IF('8E-CIVIL ENGINEERS'!$S$39="нет"," ","более 3 лет до 4 лет")</f>
        <v>более 3 лет до 4 лет</v>
      </c>
      <c r="AD27" s="1"/>
      <c r="AE27" s="5"/>
      <c r="AF27" s="8"/>
      <c r="AG27" s="5" t="e">
        <f>IF(#REF!="нет"," ","более 4 лет до 5 лет")</f>
        <v>#REF!</v>
      </c>
      <c r="AH27" s="5" t="e">
        <f>IF(#REF!="нет"," ","более 4 лет до 5 лет")</f>
        <v>#REF!</v>
      </c>
      <c r="AI27" s="5" t="e">
        <f>IF(#REF!="нет"," ","более 3 лет до 4 лет")</f>
        <v>#REF!</v>
      </c>
      <c r="AJ27" s="1"/>
    </row>
    <row r="28" spans="1:37" ht="24" x14ac:dyDescent="0.2">
      <c r="A28" s="18"/>
      <c r="B28" s="15"/>
      <c r="C28" s="5" t="e">
        <f>IF(#REF!="нет"," ","более 5 лет")</f>
        <v>#REF!</v>
      </c>
      <c r="D28" s="5" t="e">
        <f>IF(#REF!="нет"," ","более 5 лет")</f>
        <v>#REF!</v>
      </c>
      <c r="E28" s="5" t="e">
        <f>IF(#REF!="нет"," ","более 4 лет до 5 лет")</f>
        <v>#REF!</v>
      </c>
      <c r="G28" s="7"/>
      <c r="I28" s="5" t="e">
        <f>IF(#REF!="нет"," ","более 5 лет")</f>
        <v>#REF!</v>
      </c>
      <c r="J28" s="5" t="e">
        <f>IF(#REF!="нет"," ","более 5 лет")</f>
        <v>#REF!</v>
      </c>
      <c r="K28" s="5" t="e">
        <f>IF(#REF!="нет"," ","более 4 лет до 5 лет")</f>
        <v>#REF!</v>
      </c>
      <c r="M28" s="7"/>
      <c r="O28" s="5" t="e">
        <f>IF(#REF!="нет"," ","более 5 лет")</f>
        <v>#REF!</v>
      </c>
      <c r="P28" s="5" t="e">
        <f>IF(#REF!="нет"," ","более 5 лет")</f>
        <v>#REF!</v>
      </c>
      <c r="Q28" s="5" t="e">
        <f>IF(#REF!="нет"," ","более 4 лет до 5 лет")</f>
        <v>#REF!</v>
      </c>
      <c r="R28" s="1"/>
      <c r="S28" s="7"/>
      <c r="T28" s="1"/>
      <c r="U28" s="5" t="str">
        <f>IF('8D-ARCHITECTS'!$S$36="нет"," ","более 5 лет")</f>
        <v>более 5 лет</v>
      </c>
      <c r="V28" s="5" t="str">
        <f>IF('8D-ARCHITECTS'!$S$38="нет"," ","более 5 лет")</f>
        <v>более 5 лет</v>
      </c>
      <c r="W28" s="5" t="str">
        <f>IF('8D-ARCHITECTS'!$S$40="нет"," ","более 4 лет до 5 лет")</f>
        <v>более 4 лет до 5 лет</v>
      </c>
      <c r="X28" s="1"/>
      <c r="Y28" s="7"/>
      <c r="Z28" s="1"/>
      <c r="AA28" s="5" t="str">
        <f>IF('8E-CIVIL ENGINEERS'!$S$35="нет"," ","более 5 лет")</f>
        <v>более 5 лет</v>
      </c>
      <c r="AB28" s="5" t="str">
        <f>IF('8E-CIVIL ENGINEERS'!$S$37="нет"," ","более 5 лет")</f>
        <v>более 5 лет</v>
      </c>
      <c r="AC28" s="5" t="str">
        <f>IF('8E-CIVIL ENGINEERS'!$S$39="нет"," ","более 4 лет до 5 лет")</f>
        <v>более 4 лет до 5 лет</v>
      </c>
      <c r="AD28" s="1"/>
      <c r="AE28" s="7"/>
      <c r="AF28" s="1"/>
      <c r="AG28" s="5" t="e">
        <f>IF(#REF!="нет"," ","более 5 лет")</f>
        <v>#REF!</v>
      </c>
      <c r="AH28" s="5" t="e">
        <f>IF(#REF!="нет"," ","более 5 лет")</f>
        <v>#REF!</v>
      </c>
      <c r="AI28" s="5" t="e">
        <f>IF(#REF!="нет"," ","более 4 лет до 5 лет")</f>
        <v>#REF!</v>
      </c>
      <c r="AJ28" s="1"/>
    </row>
    <row r="29" spans="1:37" x14ac:dyDescent="0.2">
      <c r="A29" s="7"/>
      <c r="E29" s="5" t="e">
        <f>IF(#REF!="нет"," ","более 5 лет")</f>
        <v>#REF!</v>
      </c>
      <c r="G29" s="7"/>
      <c r="K29" s="5" t="e">
        <f>IF(#REF!="нет"," ","более 5 лет")</f>
        <v>#REF!</v>
      </c>
      <c r="M29" s="7"/>
      <c r="P29" s="1"/>
      <c r="Q29" s="5" t="e">
        <f>IF(#REF!="нет"," ","более 5 лет")</f>
        <v>#REF!</v>
      </c>
      <c r="R29" s="1"/>
      <c r="S29" s="7"/>
      <c r="T29" s="1"/>
      <c r="U29" s="1"/>
      <c r="V29" s="1"/>
      <c r="W29" s="5" t="str">
        <f>IF('8D-ARCHITECTS'!$S$40="нет"," ","более 5 лет")</f>
        <v>более 5 лет</v>
      </c>
      <c r="X29" s="1"/>
      <c r="Y29" s="7"/>
      <c r="Z29" s="1"/>
      <c r="AA29" s="1"/>
      <c r="AB29" s="1"/>
      <c r="AC29" s="5" t="str">
        <f>IF('8E-CIVIL ENGINEERS'!$S$39="нет"," ","более 5 лет")</f>
        <v>более 5 лет</v>
      </c>
      <c r="AD29" s="1"/>
      <c r="AE29" s="7"/>
      <c r="AF29" s="1"/>
      <c r="AG29" s="1"/>
      <c r="AH29" s="1"/>
      <c r="AI29" s="5" t="e">
        <f>IF(#REF!="нет"," ","более 5 лет")</f>
        <v>#REF!</v>
      </c>
      <c r="AJ29" s="1"/>
    </row>
    <row r="30" spans="1:37" x14ac:dyDescent="0.2">
      <c r="A30" s="7"/>
      <c r="B30" s="5"/>
      <c r="M30" s="7"/>
      <c r="N30" s="5"/>
      <c r="P30" s="1"/>
      <c r="Q30" s="1"/>
      <c r="R30" s="1"/>
      <c r="S30" s="1"/>
      <c r="T30" s="1"/>
      <c r="U30" s="1"/>
      <c r="V30" s="1"/>
      <c r="W30" s="1"/>
      <c r="X30" s="1"/>
      <c r="Y30" s="1"/>
      <c r="Z30" s="1"/>
      <c r="AA30" s="1"/>
      <c r="AB30" s="1"/>
      <c r="AC30" s="1"/>
      <c r="AD30" s="1"/>
      <c r="AE30" s="1"/>
      <c r="AF30" s="1"/>
      <c r="AG30" s="1"/>
      <c r="AH30" s="1"/>
      <c r="AI30" s="1"/>
      <c r="AJ30" s="1"/>
    </row>
    <row r="32" spans="1:37"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29</vt:i4>
      </vt:variant>
    </vt:vector>
  </HeadingPairs>
  <TitlesOfParts>
    <vt:vector size="37" baseType="lpstr">
      <vt:lpstr>Country</vt:lpstr>
      <vt:lpstr>READ ME</vt:lpstr>
      <vt:lpstr>Sector classification </vt:lpstr>
      <vt:lpstr>8D-ARCHITECTS</vt:lpstr>
      <vt:lpstr>8E-CIVIL ENGINEERS</vt:lpstr>
      <vt:lpstr>Database_n</vt:lpstr>
      <vt:lpstr>Lists</vt:lpstr>
      <vt:lpstr>Conditions</vt:lpstr>
      <vt:lpstr>ECO_A</vt:lpstr>
      <vt:lpstr>ECO_AA</vt:lpstr>
      <vt:lpstr>ECO_AB</vt:lpstr>
      <vt:lpstr>ECO_AC</vt:lpstr>
      <vt:lpstr>ECO_AD</vt:lpstr>
      <vt:lpstr>ECO_AE</vt:lpstr>
      <vt:lpstr>ECO_AF</vt:lpstr>
      <vt:lpstr>ECO_AG</vt:lpstr>
      <vt:lpstr>ECO_AH</vt:lpstr>
      <vt:lpstr>ECO_AI</vt:lpstr>
      <vt:lpstr>ECO_AJ</vt:lpstr>
      <vt:lpstr>ECO_AK</vt:lpstr>
      <vt:lpstr>ECO_AL</vt:lpstr>
      <vt:lpstr>ECO_B</vt:lpstr>
      <vt:lpstr>ECO_D</vt:lpstr>
      <vt:lpstr>ECO_E</vt:lpstr>
      <vt:lpstr>ECO_F</vt:lpstr>
      <vt:lpstr>ECO_G</vt:lpstr>
      <vt:lpstr>ECO_H</vt:lpstr>
      <vt:lpstr>ECO_I</vt:lpstr>
      <vt:lpstr>ECO_J</vt:lpstr>
      <vt:lpstr>ECO_K</vt:lpstr>
      <vt:lpstr>ECO_L</vt:lpstr>
      <vt:lpstr>ECO_M</vt:lpstr>
      <vt:lpstr>ECO_N</vt:lpstr>
      <vt:lpstr>ECO_O</vt:lpstr>
      <vt:lpstr>ECO_P</vt:lpstr>
      <vt:lpstr>ECO_Q</vt:lpstr>
      <vt:lpstr>ECO_S</vt:lpstr>
    </vt:vector>
  </TitlesOfParts>
  <Company>OECD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koske_i</dc:creator>
  <cp:lastModifiedBy>Федорова Дарья Леонидовна</cp:lastModifiedBy>
  <cp:lastPrinted>2017-12-04T14:35:11Z</cp:lastPrinted>
  <dcterms:created xsi:type="dcterms:W3CDTF">2012-05-29T16:37:01Z</dcterms:created>
  <dcterms:modified xsi:type="dcterms:W3CDTF">2020-06-03T09:23:14Z</dcterms:modified>
</cp:coreProperties>
</file>